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Q:\Verksamhetsstöd\Kommunikation\Publikationer\Statistik\Luftfart\2026\"/>
    </mc:Choice>
  </mc:AlternateContent>
  <xr:revisionPtr revIDLastSave="0" documentId="13_ncr:1_{C20DEC9E-816A-462C-8DEA-667CD89DCAF9}" xr6:coauthVersionLast="47" xr6:coauthVersionMax="47" xr10:uidLastSave="{00000000-0000-0000-0000-000000000000}"/>
  <bookViews>
    <workbookView xWindow="-51720" yWindow="-1545" windowWidth="51840" windowHeight="21120" tabRatio="780" xr2:uid="{00000000-000D-0000-FFFF-FFFF00000000}"/>
  </bookViews>
  <sheets>
    <sheet name="Titel _ Title" sheetId="77" r:id="rId1"/>
    <sheet name="Kort om statistiken _ In brief" sheetId="78" r:id="rId2"/>
    <sheet name="Definitioner" sheetId="79" r:id="rId3"/>
    <sheet name="Teckenförklaring _ Legends" sheetId="80" r:id="rId4"/>
    <sheet name="Innehåll_Content" sheetId="21" r:id="rId5"/>
    <sheet name="1.1" sheetId="62" r:id="rId6"/>
    <sheet name="1.2" sheetId="52" r:id="rId7"/>
    <sheet name="1.3" sheetId="25" r:id="rId8"/>
    <sheet name="2.1" sheetId="26" r:id="rId9"/>
    <sheet name="2.2" sheetId="53" r:id="rId10"/>
    <sheet name="2.3" sheetId="54" r:id="rId11"/>
    <sheet name="3.1" sheetId="39" r:id="rId12"/>
    <sheet name="3.2" sheetId="41" r:id="rId13"/>
    <sheet name="3.3" sheetId="40" r:id="rId14"/>
    <sheet name="3.4" sheetId="42" r:id="rId15"/>
    <sheet name="3.5" sheetId="63" r:id="rId16"/>
    <sheet name="3.6" sheetId="84" r:id="rId17"/>
    <sheet name="3.7" sheetId="85" r:id="rId18"/>
    <sheet name="3.8" sheetId="66" r:id="rId19"/>
    <sheet name="3.9" sheetId="65" r:id="rId20"/>
    <sheet name="3.10" sheetId="44" r:id="rId21"/>
    <sheet name="3.11" sheetId="45" r:id="rId22"/>
    <sheet name="3.12" sheetId="46" r:id="rId23"/>
    <sheet name="3.13" sheetId="47" r:id="rId24"/>
    <sheet name="3.14" sheetId="67" r:id="rId25"/>
    <sheet name="3.15" sheetId="71" r:id="rId26"/>
    <sheet name="3.16" sheetId="48" r:id="rId27"/>
    <sheet name="3.17" sheetId="49" r:id="rId28"/>
    <sheet name="3.18" sheetId="69" r:id="rId29"/>
    <sheet name="3.19" sheetId="68" r:id="rId30"/>
    <sheet name="3.20" sheetId="70" r:id="rId31"/>
    <sheet name="3.21" sheetId="61" r:id="rId32"/>
    <sheet name="4.1" sheetId="73" r:id="rId33"/>
    <sheet name="4.2" sheetId="74" r:id="rId34"/>
    <sheet name="4.3" sheetId="75" r:id="rId35"/>
    <sheet name="4.4" sheetId="76" r:id="rId36"/>
    <sheet name="5" sheetId="60" r:id="rId37"/>
    <sheet name="6" sheetId="37" r:id="rId38"/>
  </sheets>
  <externalReferences>
    <externalReference r:id="rId39"/>
    <externalReference r:id="rId40"/>
    <externalReference r:id="rId41"/>
    <externalReference r:id="rId42"/>
  </externalReferences>
  <definedNames>
    <definedName name="_Hlk130982666" localSheetId="1">'Kort om statistiken _ In brief'!#REF!</definedName>
    <definedName name="adsfasdassdf" localSheetId="1">#REF!</definedName>
    <definedName name="adsfasdassdf" localSheetId="3">#REF!</definedName>
    <definedName name="adsfasdassdf">#REF!</definedName>
    <definedName name="afa" localSheetId="1">'[1]RSK-Tabell 1_2012'!#REF!</definedName>
    <definedName name="afa" localSheetId="3">'[1]RSK-Tabell 1_2012'!#REF!</definedName>
    <definedName name="afa">'[1]RSK-Tabell 1_2012'!#REF!</definedName>
    <definedName name="asaf" localSheetId="1">#REF!</definedName>
    <definedName name="asaf" localSheetId="3">#REF!</definedName>
    <definedName name="asaf">#REF!</definedName>
    <definedName name="Excel_BuiltIn__FilterDatabase_1" localSheetId="1">'[2]RSK-Tabell 1_2012'!#REF!</definedName>
    <definedName name="Excel_BuiltIn__FilterDatabase_1" localSheetId="3">'[2]RSK-Tabell 1_2012'!#REF!</definedName>
    <definedName name="Excel_BuiltIn__FilterDatabase_1" localSheetId="0">'[3]RSK-Tabell 1_2011'!#REF!</definedName>
    <definedName name="Excel_BuiltIn__FilterDatabase_1">'[4]Tabell 1'!#REF!</definedName>
    <definedName name="Excel_BuiltIn__FilterDatabase_2" localSheetId="3">#REF!</definedName>
    <definedName name="Excel_BuiltIn__FilterDatabase_2">#REF!</definedName>
    <definedName name="Excel_BuiltIn__FilterDatabase_4" localSheetId="1">#REF!</definedName>
    <definedName name="Excel_BuiltIn__FilterDatabase_4" localSheetId="3">#REF!</definedName>
    <definedName name="Excel_BuiltIn__FilterDatabase_4">#REF!</definedName>
    <definedName name="Excel_BuiltIn_Print_Titles_4" localSheetId="1">#REF!</definedName>
    <definedName name="Excel_BuiltIn_Print_Titles_4" localSheetId="3">#REF!</definedName>
    <definedName name="Excel_BuiltIn_Print_Titles_4">#REF!</definedName>
    <definedName name="Tabell_RS3._Avställda_fordon_efter_län_och_fordonsslag_vid_slutet_av_år_2021.">#REF!</definedName>
    <definedName name="Table_RS3._Vehicles_not_in_use_by_county_and_kind_of_vehicle_at_the_end_of_year_2021.">#REF!</definedName>
    <definedName name="_xlnm.Print_Area" localSheetId="21">'3.11'!$A$1:$N$83</definedName>
    <definedName name="_xlnm.Print_Area" localSheetId="37">'6'!$A$1:$N$65</definedName>
    <definedName name="_xlnm.Print_Area" localSheetId="1">'Kort om statistiken _ In brief'!$A$1:$A$10</definedName>
    <definedName name="_xlnm.Print_Area" localSheetId="3">'Teckenförklaring _ Legends'!$A$1:$C$12</definedName>
    <definedName name="_xlnm.Print_Area" localSheetId="0">'Titel _ Title'!$A$1:$K$20</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71" i="85" l="1"/>
  <c r="AQ62" i="85"/>
  <c r="AQ69" i="85"/>
  <c r="AQ68" i="85"/>
  <c r="AQ65" i="85"/>
  <c r="AQ53" i="85"/>
  <c r="AQ43" i="85"/>
  <c r="AQ29" i="85"/>
  <c r="C54" i="21" l="1"/>
  <c r="C53" i="21"/>
  <c r="C52" i="21"/>
  <c r="C51" i="21"/>
  <c r="C50" i="21"/>
  <c r="C49" i="21"/>
  <c r="C18" i="21" l="1"/>
  <c r="C30" i="21"/>
  <c r="C26" i="21"/>
  <c r="C25" i="21"/>
  <c r="C23" i="21"/>
  <c r="C22" i="21"/>
  <c r="C21" i="21"/>
  <c r="AB32" i="60" l="1"/>
  <c r="AB26" i="60"/>
  <c r="AB20" i="60"/>
  <c r="AB14" i="60"/>
  <c r="J30" i="63"/>
  <c r="I30" i="42"/>
  <c r="S11" i="71"/>
  <c r="S12" i="67"/>
  <c r="O78" i="39"/>
  <c r="I78" i="39"/>
  <c r="BD16" i="53"/>
  <c r="BD10" i="53"/>
  <c r="BF15" i="26"/>
  <c r="J49" i="65"/>
  <c r="G49" i="65"/>
  <c r="I29" i="42" l="1"/>
  <c r="J29" i="63" l="1"/>
  <c r="Z32" i="60" l="1"/>
  <c r="Z26" i="60"/>
  <c r="Z20" i="60"/>
  <c r="Z14" i="60"/>
  <c r="R11" i="71" l="1"/>
  <c r="R12" i="67"/>
  <c r="AO65" i="85"/>
  <c r="AO71" i="85"/>
  <c r="AO69" i="85"/>
  <c r="AO68" i="85"/>
  <c r="AO57" i="85"/>
  <c r="AO56" i="85"/>
  <c r="AO53" i="85"/>
  <c r="AO47" i="85"/>
  <c r="AO43" i="85"/>
  <c r="AO29" i="85"/>
  <c r="AO27" i="85"/>
  <c r="AO24" i="85"/>
  <c r="AO23" i="85"/>
  <c r="AO21" i="85"/>
  <c r="AO14" i="85"/>
  <c r="AO73" i="85" l="1"/>
  <c r="O77" i="39"/>
  <c r="I77" i="39"/>
  <c r="C64" i="21" l="1"/>
  <c r="C63" i="21"/>
  <c r="C62" i="21"/>
  <c r="C61" i="21"/>
  <c r="C60" i="21"/>
  <c r="C59" i="21"/>
  <c r="C58" i="21"/>
  <c r="C57" i="21"/>
  <c r="C28" i="21"/>
  <c r="C27" i="21"/>
  <c r="AM71" i="85"/>
  <c r="AK71" i="85"/>
  <c r="AI71" i="85"/>
  <c r="AG71" i="85"/>
  <c r="AE71" i="85"/>
  <c r="AC72" i="85"/>
  <c r="AA72" i="85"/>
  <c r="Y72" i="85"/>
  <c r="W72" i="85"/>
  <c r="U72" i="85"/>
  <c r="S72" i="85"/>
  <c r="O76" i="39" l="1"/>
  <c r="X14" i="60" l="1"/>
  <c r="J28" i="63" l="1"/>
  <c r="I28" i="42" l="1"/>
  <c r="I76" i="39" l="1"/>
  <c r="AW17" i="54" l="1"/>
  <c r="AW10" i="54"/>
  <c r="I27" i="42" l="1"/>
  <c r="J27" i="63" l="1"/>
  <c r="O75" i="39" l="1"/>
  <c r="I75" i="39"/>
  <c r="I26" i="42" l="1"/>
  <c r="J26" i="63" l="1"/>
  <c r="O11" i="71" l="1"/>
  <c r="O74" i="39" l="1"/>
  <c r="I74" i="39"/>
  <c r="P32" i="60" l="1"/>
  <c r="P20" i="60"/>
  <c r="N13" i="60"/>
  <c r="M13" i="60"/>
  <c r="L13" i="60"/>
  <c r="K13" i="60"/>
  <c r="J13" i="60"/>
  <c r="C41" i="21" l="1"/>
  <c r="C43" i="21"/>
  <c r="C39" i="21"/>
  <c r="C35" i="21"/>
  <c r="I25" i="42" l="1"/>
  <c r="J25" i="63" l="1"/>
  <c r="N11" i="71" l="1"/>
  <c r="N12" i="67"/>
  <c r="O73" i="39" l="1"/>
  <c r="I73" i="39"/>
  <c r="C19" i="21" l="1"/>
  <c r="C17" i="21"/>
  <c r="C15" i="21"/>
  <c r="C36" i="21"/>
  <c r="C16" i="21"/>
  <c r="C29" i="21"/>
  <c r="C20" i="21"/>
  <c r="C4" i="21"/>
  <c r="C3" i="21"/>
  <c r="C56" i="21"/>
  <c r="C55" i="21"/>
  <c r="C48" i="21"/>
  <c r="C47" i="21"/>
  <c r="C46" i="21"/>
  <c r="C45" i="21"/>
  <c r="C44" i="21"/>
  <c r="C42" i="21"/>
  <c r="C40" i="21"/>
  <c r="C38" i="21"/>
  <c r="C37" i="21"/>
  <c r="C34" i="21"/>
  <c r="C33" i="21"/>
  <c r="C32" i="21"/>
  <c r="C31" i="21"/>
  <c r="C24" i="21"/>
  <c r="C10" i="71"/>
  <c r="D10" i="71"/>
  <c r="E10" i="71"/>
  <c r="F10" i="71"/>
  <c r="G10" i="71"/>
  <c r="H10" i="71"/>
  <c r="I10" i="71"/>
  <c r="J10" i="71"/>
  <c r="K10" i="71"/>
  <c r="L10" i="71"/>
  <c r="B10" i="71"/>
  <c r="D10" i="67"/>
  <c r="E10" i="67"/>
  <c r="F10" i="67"/>
  <c r="G10" i="67"/>
  <c r="H10" i="67"/>
  <c r="I10" i="67"/>
  <c r="J10" i="67"/>
  <c r="K10" i="67"/>
  <c r="L10" i="67"/>
  <c r="C10" i="67"/>
  <c r="B10" i="67"/>
  <c r="M70" i="45"/>
  <c r="O72" i="39"/>
  <c r="I72" i="39"/>
  <c r="O71" i="39"/>
  <c r="O59" i="39"/>
  <c r="O60" i="39"/>
  <c r="O61" i="39"/>
  <c r="O62" i="39"/>
  <c r="O63" i="39"/>
  <c r="O64" i="39"/>
  <c r="O65" i="39"/>
  <c r="O66" i="39"/>
  <c r="O67" i="39"/>
  <c r="O68" i="39"/>
  <c r="O69" i="39"/>
  <c r="O70" i="39"/>
  <c r="O58" i="39"/>
  <c r="E17" i="54"/>
  <c r="G17" i="54"/>
  <c r="I17" i="54"/>
  <c r="K17" i="54"/>
  <c r="M17" i="54"/>
  <c r="O17" i="54"/>
  <c r="Q17" i="54"/>
  <c r="S17" i="54"/>
  <c r="U17" i="54"/>
  <c r="W17" i="54"/>
  <c r="Y17" i="54"/>
  <c r="C17" i="54"/>
  <c r="E10" i="54"/>
  <c r="G10" i="54"/>
  <c r="I10" i="54"/>
  <c r="K10" i="54"/>
  <c r="M10" i="54"/>
  <c r="O10" i="54"/>
  <c r="Q10" i="54"/>
  <c r="S10" i="54"/>
  <c r="U10" i="54"/>
  <c r="W10" i="54"/>
  <c r="Y10" i="54"/>
  <c r="C10" i="54"/>
  <c r="H16" i="53"/>
  <c r="J16" i="53"/>
  <c r="L16" i="53"/>
  <c r="N16" i="53"/>
  <c r="P16" i="53"/>
  <c r="R16" i="53"/>
  <c r="T16" i="53"/>
  <c r="V16" i="53"/>
  <c r="X16" i="53"/>
  <c r="Z16" i="53"/>
  <c r="AB16" i="53"/>
  <c r="F16" i="53"/>
  <c r="H10" i="53"/>
  <c r="J10" i="53"/>
  <c r="L10" i="53"/>
  <c r="N10" i="53"/>
  <c r="P10" i="53"/>
  <c r="R10" i="53"/>
  <c r="T10" i="53"/>
  <c r="V10" i="53"/>
  <c r="X10" i="53"/>
  <c r="Z10" i="53"/>
  <c r="AB10" i="53"/>
  <c r="F10" i="53"/>
  <c r="C68" i="21"/>
  <c r="C67" i="21"/>
  <c r="C66" i="21"/>
  <c r="C65" i="21"/>
  <c r="C14" i="21"/>
  <c r="C13" i="21"/>
  <c r="C10" i="21"/>
  <c r="C9" i="21"/>
  <c r="C12" i="21"/>
  <c r="C11" i="21"/>
  <c r="C8" i="21"/>
  <c r="C7" i="21"/>
  <c r="C6" i="21"/>
  <c r="C5" i="21"/>
</calcChain>
</file>

<file path=xl/sharedStrings.xml><?xml version="1.0" encoding="utf-8"?>
<sst xmlns="http://schemas.openxmlformats.org/spreadsheetml/2006/main" count="4791" uniqueCount="844">
  <si>
    <t>År</t>
  </si>
  <si>
    <t>Landningar</t>
  </si>
  <si>
    <t>Year</t>
  </si>
  <si>
    <t>Landings</t>
  </si>
  <si>
    <t>Linjefart och chartertrafik</t>
  </si>
  <si>
    <t>Taxi- och övrig</t>
  </si>
  <si>
    <t>Summa</t>
  </si>
  <si>
    <t>Scheduled and non-scheduled</t>
  </si>
  <si>
    <t>flygverksamhet</t>
  </si>
  <si>
    <t>Total</t>
  </si>
  <si>
    <t>traffic</t>
  </si>
  <si>
    <t xml:space="preserve">Taxi- and other </t>
  </si>
  <si>
    <t>Utrikes</t>
  </si>
  <si>
    <t>Inrikes</t>
  </si>
  <si>
    <t>flying activity</t>
  </si>
  <si>
    <t>International</t>
  </si>
  <si>
    <t>Domestic</t>
  </si>
  <si>
    <t xml:space="preserve">  Number of arriving and departing passengers in international traffic and number of departing passengers in domestic traffic.</t>
  </si>
  <si>
    <t>Flygplats</t>
  </si>
  <si>
    <t>Totalt</t>
  </si>
  <si>
    <t>Taxiflyg</t>
  </si>
  <si>
    <t>Övrig</t>
  </si>
  <si>
    <t>Airport</t>
  </si>
  <si>
    <t>Scheduled and non-</t>
  </si>
  <si>
    <t>Taxi</t>
  </si>
  <si>
    <t>scheduled traffic</t>
  </si>
  <si>
    <t>flights</t>
  </si>
  <si>
    <t>Other</t>
  </si>
  <si>
    <t xml:space="preserve">Utrikes </t>
  </si>
  <si>
    <t>trafik</t>
  </si>
  <si>
    <t>Jönköping</t>
  </si>
  <si>
    <t>Kalmar</t>
  </si>
  <si>
    <t>Karlstad</t>
  </si>
  <si>
    <t>Kiruna</t>
  </si>
  <si>
    <t>Skellefteå</t>
  </si>
  <si>
    <t>Umeå</t>
  </si>
  <si>
    <t>Visby</t>
  </si>
  <si>
    <t>Örnsköldsvik</t>
  </si>
  <si>
    <t>Ronneby</t>
  </si>
  <si>
    <t>Arvidsjaur</t>
  </si>
  <si>
    <t>Borlänge</t>
  </si>
  <si>
    <t>Gällivare</t>
  </si>
  <si>
    <t>Hagfors</t>
  </si>
  <si>
    <t>Halmstad</t>
  </si>
  <si>
    <t>Kristianstad</t>
  </si>
  <si>
    <t>Lycksele</t>
  </si>
  <si>
    <t>Sveg</t>
  </si>
  <si>
    <t>Torsby</t>
  </si>
  <si>
    <t>Vilhelmina</t>
  </si>
  <si>
    <t>Örebro</t>
  </si>
  <si>
    <t>Utrikes trafik</t>
  </si>
  <si>
    <t>Inrikes trafik</t>
  </si>
  <si>
    <t>International traffic</t>
  </si>
  <si>
    <t>Domestic traffic</t>
  </si>
  <si>
    <t>Ank</t>
  </si>
  <si>
    <t>Avr</t>
  </si>
  <si>
    <t>Arr</t>
  </si>
  <si>
    <t>Dep</t>
  </si>
  <si>
    <t>Avresande passagerare i utrikes trafik efter land för första</t>
  </si>
  <si>
    <t>Passengers embarked in international traffic by country for the first</t>
  </si>
  <si>
    <t>Finland</t>
  </si>
  <si>
    <t>USA</t>
  </si>
  <si>
    <t>Thailand</t>
  </si>
  <si>
    <t>Portugal</t>
  </si>
  <si>
    <t>Avg</t>
  </si>
  <si>
    <t>flying</t>
  </si>
  <si>
    <t>flyg-</t>
  </si>
  <si>
    <t>Flygplanstyp</t>
  </si>
  <si>
    <t>Type of Aircraft</t>
  </si>
  <si>
    <t>Fokker 50</t>
  </si>
  <si>
    <t>Boeing 737-600</t>
  </si>
  <si>
    <t>Boeing 737-800</t>
  </si>
  <si>
    <t>Saab 340</t>
  </si>
  <si>
    <t>Saab 2000</t>
  </si>
  <si>
    <t>Airbus A320</t>
  </si>
  <si>
    <t>Avro RJ85</t>
  </si>
  <si>
    <t>Boeing 737-700</t>
  </si>
  <si>
    <t>Airbus A321</t>
  </si>
  <si>
    <t>Airbus A319</t>
  </si>
  <si>
    <t>Boeing 757-200</t>
  </si>
  <si>
    <t>BAe ATP</t>
  </si>
  <si>
    <t>Boeing 767-300</t>
  </si>
  <si>
    <t>Boeing 737-400</t>
  </si>
  <si>
    <t>Embraer 190</t>
  </si>
  <si>
    <t>Kramfors-Sollefteå</t>
  </si>
  <si>
    <t>Mora/Siljan</t>
  </si>
  <si>
    <t>Norrköping/Kungsängen</t>
  </si>
  <si>
    <t>Stockholm/Arlanda</t>
  </si>
  <si>
    <t>Stockholm/Bromma</t>
  </si>
  <si>
    <t>Stockholm/Skavsta</t>
  </si>
  <si>
    <t>Stockholm/Västerås</t>
  </si>
  <si>
    <t>Växjö/Kronoberg</t>
  </si>
  <si>
    <t>Åre Östersund</t>
  </si>
  <si>
    <t>Ängelholm</t>
  </si>
  <si>
    <t>Canadair Regional Jet 900</t>
  </si>
  <si>
    <t>Dash 8</t>
  </si>
  <si>
    <t>Qatar</t>
  </si>
  <si>
    <t>Bae Jetstream 32</t>
  </si>
  <si>
    <t>ATR 72</t>
  </si>
  <si>
    <t>Fordonskilometer</t>
  </si>
  <si>
    <t>Tonkilometer</t>
  </si>
  <si>
    <t>Tonne- km</t>
  </si>
  <si>
    <t>Vehicular traffic- km</t>
  </si>
  <si>
    <t>Cessna 208</t>
  </si>
  <si>
    <t>Malmö</t>
  </si>
  <si>
    <t>Göteborg/Landvetter</t>
  </si>
  <si>
    <t>Malta</t>
  </si>
  <si>
    <t>r</t>
  </si>
  <si>
    <t>Pajala</t>
  </si>
  <si>
    <t>Sundsvall-Timrå</t>
  </si>
  <si>
    <t>ATR 75</t>
  </si>
  <si>
    <t>Hemavan Tärnaby</t>
  </si>
  <si>
    <t>Linköping/Saab</t>
  </si>
  <si>
    <t>Håkan Brobeck</t>
  </si>
  <si>
    <t>tel: 010-495 41 66, e-post: hakan.brobeck@transportstyrelsen.se</t>
  </si>
  <si>
    <r>
      <t>verksamhet</t>
    </r>
    <r>
      <rPr>
        <vertAlign val="superscript"/>
        <sz val="9"/>
        <rFont val="Arial"/>
        <family val="2"/>
      </rPr>
      <t>1</t>
    </r>
  </si>
  <si>
    <r>
      <t>Ank</t>
    </r>
    <r>
      <rPr>
        <vertAlign val="superscript"/>
        <sz val="9"/>
        <rFont val="Arial"/>
        <family val="2"/>
      </rPr>
      <t>1</t>
    </r>
  </si>
  <si>
    <r>
      <t>Avr</t>
    </r>
    <r>
      <rPr>
        <vertAlign val="superscript"/>
        <sz val="9"/>
        <rFont val="Arial"/>
        <family val="2"/>
      </rPr>
      <t>1</t>
    </r>
  </si>
  <si>
    <t xml:space="preserve">Hela landet </t>
  </si>
  <si>
    <t>Total Sweden</t>
  </si>
  <si>
    <t xml:space="preserve">Varav överflygningar </t>
  </si>
  <si>
    <t>Of which overflights</t>
  </si>
  <si>
    <t>Max antal luftrumsrörelser per dygn</t>
  </si>
  <si>
    <t>Max number of airspace movements per day</t>
  </si>
  <si>
    <t>Min antal luftrumsrörelser per dygn</t>
  </si>
  <si>
    <t>Min number of airspace movements per day</t>
  </si>
  <si>
    <t>Antal luftrumsrörelser i medeltal per dygn</t>
  </si>
  <si>
    <t>Average number of airspace movements per day</t>
  </si>
  <si>
    <t>Tabell 1.1</t>
  </si>
  <si>
    <t>Typ av flygplats</t>
  </si>
  <si>
    <t>Landningsbanor</t>
  </si>
  <si>
    <t>Tillhandahållna</t>
  </si>
  <si>
    <t>Type of airport</t>
  </si>
  <si>
    <t>Runways</t>
  </si>
  <si>
    <t>Bana</t>
  </si>
  <si>
    <t>Yta</t>
  </si>
  <si>
    <t>Available</t>
  </si>
  <si>
    <t>Runway</t>
  </si>
  <si>
    <t>Surface</t>
  </si>
  <si>
    <t>Civil instrumentflygplats</t>
  </si>
  <si>
    <t>2 500x45</t>
  </si>
  <si>
    <t>Asfalt</t>
  </si>
  <si>
    <t xml:space="preserve">TWR/AFIS, </t>
  </si>
  <si>
    <t>Licensed Instrument Aerodrome</t>
  </si>
  <si>
    <t>Asphalt</t>
  </si>
  <si>
    <t>FLD, STN</t>
  </si>
  <si>
    <t>2 313x45</t>
  </si>
  <si>
    <t xml:space="preserve">TWR, FLD, </t>
  </si>
  <si>
    <t>STN</t>
  </si>
  <si>
    <t>Gräs</t>
  </si>
  <si>
    <t>Grass</t>
  </si>
  <si>
    <t>1 714x45</t>
  </si>
  <si>
    <t>AFIS, FLD,</t>
  </si>
  <si>
    <t>3 299x45</t>
  </si>
  <si>
    <t xml:space="preserve">STN </t>
  </si>
  <si>
    <t>TWR, FLD,</t>
  </si>
  <si>
    <t>2 203x45</t>
  </si>
  <si>
    <t>TWR,</t>
  </si>
  <si>
    <t>656x40</t>
  </si>
  <si>
    <t>2 516x45</t>
  </si>
  <si>
    <t>2 502x45</t>
  </si>
  <si>
    <t>TWR, FLD</t>
  </si>
  <si>
    <t>2 001x45</t>
  </si>
  <si>
    <t>2 215x45</t>
  </si>
  <si>
    <t>Militär/Civil instrumentflygplats</t>
  </si>
  <si>
    <t>3 350x45</t>
  </si>
  <si>
    <t>Military Licensed Instrument Aerodrome</t>
  </si>
  <si>
    <t xml:space="preserve">Malmö </t>
  </si>
  <si>
    <t>2 800x45</t>
  </si>
  <si>
    <t xml:space="preserve"> STN</t>
  </si>
  <si>
    <t>1 814x45</t>
  </si>
  <si>
    <t>600x35</t>
  </si>
  <si>
    <t>2 302x45</t>
  </si>
  <si>
    <t>2 331x45</t>
  </si>
  <si>
    <t>3 301x45</t>
  </si>
  <si>
    <t xml:space="preserve">AIS, STN </t>
  </si>
  <si>
    <t>1 668x45</t>
  </si>
  <si>
    <t>1 954x45</t>
  </si>
  <si>
    <t xml:space="preserve"> </t>
  </si>
  <si>
    <t>1 702x30</t>
  </si>
  <si>
    <t>1 590x30</t>
  </si>
  <si>
    <t>1 710x30</t>
  </si>
  <si>
    <t>1 502x30</t>
  </si>
  <si>
    <t>2 000x45</t>
  </si>
  <si>
    <t>1 100x40</t>
  </si>
  <si>
    <t>TWR</t>
  </si>
  <si>
    <t>1 945x45</t>
  </si>
  <si>
    <t>2 016x45</t>
  </si>
  <si>
    <t>Tabell 1.2</t>
  </si>
  <si>
    <t>Typ av flygplatser</t>
  </si>
  <si>
    <t>Antal</t>
  </si>
  <si>
    <t>Ej klassifice-</t>
  </si>
  <si>
    <t>Summa land-</t>
  </si>
  <si>
    <t>Type of airports</t>
  </si>
  <si>
    <t>flygplatser</t>
  </si>
  <si>
    <t>rade banor</t>
  </si>
  <si>
    <t>ningsbanor</t>
  </si>
  <si>
    <t xml:space="preserve">Number of </t>
  </si>
  <si>
    <t>Not approved</t>
  </si>
  <si>
    <t>airports</t>
  </si>
  <si>
    <t>runways</t>
  </si>
  <si>
    <t>Civila godkända instrumentflygplatser</t>
  </si>
  <si>
    <t>Civil Licensed Instrument</t>
  </si>
  <si>
    <t>Aerodromes</t>
  </si>
  <si>
    <t>Militära/Civila godkända instrumentflygplatser</t>
  </si>
  <si>
    <t xml:space="preserve">Military/Civil Licensed Instrument </t>
  </si>
  <si>
    <t>Civila godkända icke instru-</t>
  </si>
  <si>
    <t>mentflygplatser</t>
  </si>
  <si>
    <t>Civil Licensed Non-Instrument</t>
  </si>
  <si>
    <t>Militära/Civila godkända icke instru-</t>
  </si>
  <si>
    <t>Military/Civil Licensed Non-Instrument</t>
  </si>
  <si>
    <t>Civila ej godkända icke instru-</t>
  </si>
  <si>
    <t>Militära/Civila ej godkända icke-</t>
  </si>
  <si>
    <t>instrumentflygplatser</t>
  </si>
  <si>
    <t xml:space="preserve">Military Non-Licensed </t>
  </si>
  <si>
    <t>Non-Instrument Aerodromes</t>
  </si>
  <si>
    <t>Varav belagda rullbanor</t>
  </si>
  <si>
    <t>Of which paved runways</t>
  </si>
  <si>
    <t xml:space="preserve">  kodsiffra 1 eller 2 är avsedda för lättare flygplan.</t>
  </si>
  <si>
    <t xml:space="preserve">  designed for light aircraft.</t>
  </si>
  <si>
    <t>Tabell 1.3</t>
  </si>
  <si>
    <t>Licensed Helicopter Aerodromes</t>
  </si>
  <si>
    <t>Militära helikopterflygplatser</t>
  </si>
  <si>
    <t>Military Helicopter Aerodromes</t>
  </si>
  <si>
    <r>
      <t>tjänster</t>
    </r>
    <r>
      <rPr>
        <vertAlign val="superscript"/>
        <sz val="9"/>
        <rFont val="Arial"/>
        <family val="2"/>
      </rPr>
      <t>1</t>
    </r>
  </si>
  <si>
    <t>Tabell 2.1</t>
  </si>
  <si>
    <t>Högsta tillåtna startvikt kg</t>
  </si>
  <si>
    <t>31 december, år</t>
  </si>
  <si>
    <t>Maximum authorized take-off weight kg</t>
  </si>
  <si>
    <t>December 31, year</t>
  </si>
  <si>
    <t>≤ 2 000</t>
  </si>
  <si>
    <t>&gt;</t>
  </si>
  <si>
    <t>Tabell 2.2</t>
  </si>
  <si>
    <t xml:space="preserve">    Segelflygplan, motorsegelflygplan och ballonger</t>
  </si>
  <si>
    <t>Tabell 2.3</t>
  </si>
  <si>
    <t>Antal gällande luftvärdighetsbevis den 31 december</t>
  </si>
  <si>
    <t>Number of valid airworthiness certificates per December 31</t>
  </si>
  <si>
    <t>Antal utfärdade luftvärdighetsbevis under året</t>
  </si>
  <si>
    <t>Number of valid airworthiness certificates issued</t>
  </si>
  <si>
    <t>..</t>
  </si>
  <si>
    <t>Tabell 6</t>
  </si>
  <si>
    <t>Utrikes ankommande och avresande</t>
  </si>
  <si>
    <t>International arriving and departing</t>
  </si>
  <si>
    <t>Utrikes ankommande och avgående</t>
  </si>
  <si>
    <t>International loaded and unloaded</t>
  </si>
  <si>
    <t xml:space="preserve">I Sverige registrerade motordrivna </t>
  </si>
  <si>
    <t>luftfartyg den 31 december</t>
  </si>
  <si>
    <t>Swedish-registered powered</t>
  </si>
  <si>
    <t>aircraft in December 31</t>
  </si>
  <si>
    <t>Passagerare</t>
  </si>
  <si>
    <t>Kabinfaktor %</t>
  </si>
  <si>
    <t>Frakt, ton</t>
  </si>
  <si>
    <t>Passengers</t>
  </si>
  <si>
    <t>Passenger</t>
  </si>
  <si>
    <t>Freight,</t>
  </si>
  <si>
    <t>kilometres</t>
  </si>
  <si>
    <t>Load factor %</t>
  </si>
  <si>
    <t>Frakt</t>
  </si>
  <si>
    <t>Post</t>
  </si>
  <si>
    <t>Freight</t>
  </si>
  <si>
    <t>Mail</t>
  </si>
  <si>
    <t>2 320x45</t>
  </si>
  <si>
    <t>600x30</t>
  </si>
  <si>
    <t>ATR 76</t>
  </si>
  <si>
    <t>Embraer 145</t>
  </si>
  <si>
    <t>Boeing 787-800</t>
  </si>
  <si>
    <t>Teckenförklaringar</t>
  </si>
  <si>
    <t>Definitioner</t>
  </si>
  <si>
    <t>Grekland Greece</t>
  </si>
  <si>
    <t>2 268x45</t>
  </si>
  <si>
    <t>Luleå/Kallax</t>
  </si>
  <si>
    <t>799x18</t>
  </si>
  <si>
    <t>Trollhättan-Vänersborg</t>
  </si>
  <si>
    <t>850x55</t>
  </si>
  <si>
    <t>STN,</t>
  </si>
  <si>
    <t xml:space="preserve"> FLD, STN</t>
  </si>
  <si>
    <t xml:space="preserve">  Available services:</t>
  </si>
  <si>
    <t>–</t>
  </si>
  <si>
    <t>Totalt Grand total</t>
  </si>
  <si>
    <t xml:space="preserve">    Gliders, powered gliders and balloons</t>
  </si>
  <si>
    <t>. .</t>
  </si>
  <si>
    <t>Skillnaden mellan antalet ankommande och avresande passagerare beror på en större noggrannhet i</t>
  </si>
  <si>
    <t>passengers depends on a more accurate report of departing passengers.</t>
  </si>
  <si>
    <t>Spanien Spain</t>
  </si>
  <si>
    <t>Tyskland Germany</t>
  </si>
  <si>
    <t>Storbritannien United Kingdom</t>
  </si>
  <si>
    <t>Danmark Denmark</t>
  </si>
  <si>
    <t>Norge Norway</t>
  </si>
  <si>
    <t>Nederländerna The Netherlands</t>
  </si>
  <si>
    <t>Polen Poland</t>
  </si>
  <si>
    <t>Frankrike France</t>
  </si>
  <si>
    <t>Turkiet Turkey</t>
  </si>
  <si>
    <t>Italien Italy</t>
  </si>
  <si>
    <t>Schweiz Switzerland</t>
  </si>
  <si>
    <t>Belgien Belgium</t>
  </si>
  <si>
    <t>Österrike Austria</t>
  </si>
  <si>
    <t>Ungern Hungary</t>
  </si>
  <si>
    <t>Kroatien Croatia</t>
  </si>
  <si>
    <t>Tjeckien Czech Republic</t>
  </si>
  <si>
    <t>Serbien Serbia</t>
  </si>
  <si>
    <t>Island Iceland</t>
  </si>
  <si>
    <t>Lettland Latvia</t>
  </si>
  <si>
    <t>Cypern Cyprus</t>
  </si>
  <si>
    <t>Ryssland Russia</t>
  </si>
  <si>
    <t>Litauen Lithuania</t>
  </si>
  <si>
    <t>Makedonien Macedonia</t>
  </si>
  <si>
    <t>Rumänien Romania</t>
  </si>
  <si>
    <t>Estland Estonia</t>
  </si>
  <si>
    <t>Bosnien och Hercegovina</t>
  </si>
  <si>
    <t>Kina China</t>
  </si>
  <si>
    <t>Irland</t>
  </si>
  <si>
    <t>Ukraina Ukraine</t>
  </si>
  <si>
    <t>Bulgarien</t>
  </si>
  <si>
    <t>Marocko Morocco</t>
  </si>
  <si>
    <t>Egypten Egypt</t>
  </si>
  <si>
    <t>Övriga länder Other countries</t>
  </si>
  <si>
    <t>Växjö-Kronoberg</t>
  </si>
  <si>
    <t>Skillnaden mellan antalet ankommande och avgående fraktton beror på en större noggrannhet i rapporteringen</t>
  </si>
  <si>
    <t>Avro RJ 1H</t>
  </si>
  <si>
    <t>Flygtrafik Air traffic</t>
  </si>
  <si>
    <t>Landningar Landings</t>
  </si>
  <si>
    <t>Post, ton Mail, tonnes</t>
  </si>
  <si>
    <t>Luftfartyg Aircraft</t>
  </si>
  <si>
    <t>Passagerar-km</t>
  </si>
  <si>
    <t>Tonne-kilometres</t>
  </si>
  <si>
    <t>Handlingen ska vara utfärdad eller godtagen av den stat i vilket luftfartyget är registrerat.</t>
  </si>
  <si>
    <t>Airworthiness certificates shall be on-board each aircraft being flown in international airspace</t>
  </si>
  <si>
    <t xml:space="preserve">according to ICAO regulations. The document shall be issued by or approved by the country </t>
  </si>
  <si>
    <t>where the aircraft is registered.</t>
  </si>
  <si>
    <r>
      <t>Avg</t>
    </r>
    <r>
      <rPr>
        <vertAlign val="superscript"/>
        <sz val="9"/>
        <rFont val="Arial"/>
        <family val="2"/>
      </rPr>
      <t>1</t>
    </r>
  </si>
  <si>
    <r>
      <t>AFIS   Flyginformationstjänst för flygplats.</t>
    </r>
    <r>
      <rPr>
        <i/>
        <sz val="9"/>
        <rFont val="Arial"/>
        <family val="2"/>
      </rPr>
      <t xml:space="preserve"> Aerodrome Flight Information Service.</t>
    </r>
  </si>
  <si>
    <r>
      <t xml:space="preserve">AIS     Informationstjänst för luftfarten. </t>
    </r>
    <r>
      <rPr>
        <i/>
        <sz val="9"/>
        <rFont val="Arial"/>
        <family val="2"/>
      </rPr>
      <t xml:space="preserve">Aeronautical Information Service. </t>
    </r>
  </si>
  <si>
    <r>
      <t xml:space="preserve">STN   Stations-, expeditions-, trafikant-, och ramptjänst. </t>
    </r>
    <r>
      <rPr>
        <i/>
        <sz val="9"/>
        <rFont val="Arial"/>
        <family val="2"/>
      </rPr>
      <t>Ground Handling Services.</t>
    </r>
  </si>
  <si>
    <r>
      <t xml:space="preserve">FLD   Flygdrivmedel. </t>
    </r>
    <r>
      <rPr>
        <i/>
        <sz val="9"/>
        <rFont val="Arial"/>
        <family val="2"/>
      </rPr>
      <t>Fuel.</t>
    </r>
  </si>
  <si>
    <r>
      <t xml:space="preserve">Anmärkning: Avser endast flugen frakt och post. </t>
    </r>
    <r>
      <rPr>
        <i/>
        <sz val="9"/>
        <rFont val="Arial"/>
        <family val="2"/>
      </rPr>
      <t>Only flown freight and mail.</t>
    </r>
  </si>
  <si>
    <r>
      <t>r</t>
    </r>
    <r>
      <rPr>
        <sz val="9"/>
        <rFont val="Arial"/>
        <family val="2"/>
      </rPr>
      <t xml:space="preserve"> Reviderade siffror. </t>
    </r>
    <r>
      <rPr>
        <i/>
        <sz val="9"/>
        <rFont val="Arial"/>
        <family val="2"/>
      </rPr>
      <t>Revised figures.</t>
    </r>
  </si>
  <si>
    <r>
      <t xml:space="preserve">Anmärkning: Exklusive ej ICAO-anslutna stater. </t>
    </r>
    <r>
      <rPr>
        <i/>
        <sz val="9"/>
        <rFont val="Arial"/>
        <family val="2"/>
      </rPr>
      <t>Excluding States not members of ICAO.</t>
    </r>
  </si>
  <si>
    <t xml:space="preserve">  Weight of loaded and unloaded freight and mail in international traffic and loaded in domestic traffic.</t>
  </si>
  <si>
    <t>Anmärkning: Antalet kilometer är beräknat på antalet inrikes passagerare, antalet passageraravgångar</t>
  </si>
  <si>
    <t>och gods/post mellan svenska flygplatser (första destination efter avgång).</t>
  </si>
  <si>
    <t>The number of kilometres has been calculated based on the number of domestic passengers, number</t>
  </si>
  <si>
    <t>of take-offs (passenger flights) and mail/freight between Swedish airports (first landing after take-off).</t>
  </si>
  <si>
    <t>Etiopien Ethiopia</t>
  </si>
  <si>
    <t>Kap Verdeöarna</t>
  </si>
  <si>
    <t>Iran</t>
  </si>
  <si>
    <t>2 092x45</t>
  </si>
  <si>
    <t>2 106x45</t>
  </si>
  <si>
    <t>tonnes</t>
  </si>
  <si>
    <t>Svenska flygplatser med linje- och/eller chartertrafik</t>
  </si>
  <si>
    <t>Swedish airports with scheduled and/or non-scheduled traffic</t>
  </si>
  <si>
    <t>Freight loaded and unloaded at Swedish airports with scheduled and/or</t>
  </si>
  <si>
    <t>Mail loaded and unloaded at Swedish airports with scheduled and/or</t>
  </si>
  <si>
    <t>Passagerare (tusental) Passengers (thousands)</t>
  </si>
  <si>
    <t>Number of passenger-km, vehicular traffic-km and tonne-km (freight and mail)</t>
  </si>
  <si>
    <r>
      <t xml:space="preserve">Anmärkning: Avser endast flugen frakt. </t>
    </r>
    <r>
      <rPr>
        <i/>
        <sz val="9"/>
        <rFont val="Arial"/>
        <family val="2"/>
      </rPr>
      <t>Only flown freight.</t>
    </r>
  </si>
  <si>
    <r>
      <t xml:space="preserve">Anmärkning: Avser endast flugen post. </t>
    </r>
    <r>
      <rPr>
        <i/>
        <sz val="9"/>
        <rFont val="Arial"/>
        <family val="2"/>
      </rPr>
      <t>Only flown mail.</t>
    </r>
  </si>
  <si>
    <t>Antal helikopterflygplatser</t>
  </si>
  <si>
    <t>Number of Helicopter Aerodromes</t>
  </si>
  <si>
    <r>
      <t>1</t>
    </r>
    <r>
      <rPr>
        <sz val="9"/>
        <rFont val="Arial"/>
        <family val="2"/>
      </rPr>
      <t xml:space="preserve"> T.o.m. 1971 avser antalet landningar och passagerare endast statliga flygplatser med linje och/eller chartertrafik.</t>
    </r>
  </si>
  <si>
    <t xml:space="preserve">  Until 1971 the number of landings and passengers refers to state owned airports with scheduled and/or non scheduled traffic.</t>
  </si>
  <si>
    <r>
      <t>1</t>
    </r>
    <r>
      <rPr>
        <sz val="9"/>
        <rFont val="Arial"/>
        <family val="2"/>
      </rPr>
      <t xml:space="preserve"> T.o.m. 2004 avser endast statliga flygplatser med linje och/eller chartertrafik.</t>
    </r>
  </si>
  <si>
    <t xml:space="preserve">  Until 2004 refers to state owned airports with scheduled and/or non scheduled traffic.</t>
  </si>
  <si>
    <t>Boeing 737-300</t>
  </si>
  <si>
    <t>Beechcraft 1900</t>
  </si>
  <si>
    <t>Boeing 737-500</t>
  </si>
  <si>
    <t>Embraer 170</t>
  </si>
  <si>
    <t>Fokker 100</t>
  </si>
  <si>
    <t>Embraer E135</t>
  </si>
  <si>
    <t>Fokker 70</t>
  </si>
  <si>
    <t>ATR 43</t>
  </si>
  <si>
    <t>Beechcraft 2000</t>
  </si>
  <si>
    <t>Boeing 717-200</t>
  </si>
  <si>
    <t>Canadair Regional Jet 700</t>
  </si>
  <si>
    <t>Jetstream JS 31</t>
  </si>
  <si>
    <t>Airbus A332</t>
  </si>
  <si>
    <t>Boeing 737-900</t>
  </si>
  <si>
    <t>Indien India</t>
  </si>
  <si>
    <t>Airbus A333</t>
  </si>
  <si>
    <t>Embraer 175</t>
  </si>
  <si>
    <t>AFIS</t>
  </si>
  <si>
    <t>2 878x45</t>
  </si>
  <si>
    <t>2 043x40</t>
  </si>
  <si>
    <t>3 270x45</t>
  </si>
  <si>
    <t xml:space="preserve">  Runways belonging to code 3 or 4 are dimensioned for heavy aircraft, while those belonging to code 1 or 2 are</t>
  </si>
  <si>
    <r>
      <t xml:space="preserve">rapporteringen av avresande passagerare. </t>
    </r>
    <r>
      <rPr>
        <i/>
        <sz val="10"/>
        <rFont val="Arial"/>
        <family val="2"/>
      </rPr>
      <t xml:space="preserve">The difference between the number of arriving and departing </t>
    </r>
  </si>
  <si>
    <t xml:space="preserve">Anmärkning: Utöver de godkända flygplatserna finns det i Sverige många mindre flygplatser som används av flygklubbar eller av enskilda personer. </t>
  </si>
  <si>
    <t>Sådana flygplatser behöver inte vara godkända av Transportsstyrelsen men de ska ändå uppfylla vissa krav enligt regelverket.</t>
  </si>
  <si>
    <t>Civila helikopterflygplatser</t>
  </si>
  <si>
    <r>
      <rPr>
        <vertAlign val="superscript"/>
        <sz val="9"/>
        <rFont val="Arial"/>
        <family val="2"/>
      </rPr>
      <t>2</t>
    </r>
    <r>
      <rPr>
        <sz val="9"/>
        <rFont val="Arial"/>
        <family val="2"/>
      </rPr>
      <t>Antal ankommande och avresande passagerare i utrikes trafik samt antal avresande passagerare i inrikes trafik.</t>
    </r>
  </si>
  <si>
    <r>
      <t>Personkilometer</t>
    </r>
    <r>
      <rPr>
        <vertAlign val="superscript"/>
        <sz val="9"/>
        <rFont val="Arial"/>
        <family val="2"/>
      </rPr>
      <t>1</t>
    </r>
  </si>
  <si>
    <r>
      <t xml:space="preserve">    Motordrivna luftfartyg </t>
    </r>
    <r>
      <rPr>
        <i/>
        <sz val="9"/>
        <rFont val="Arial"/>
        <family val="2"/>
      </rPr>
      <t>Powered aircraft</t>
    </r>
  </si>
  <si>
    <r>
      <t xml:space="preserve">Registreringar </t>
    </r>
    <r>
      <rPr>
        <i/>
        <sz val="9"/>
        <rFont val="Arial"/>
        <family val="2"/>
      </rPr>
      <t>Registrations</t>
    </r>
  </si>
  <si>
    <r>
      <t xml:space="preserve">    Motordrivna luftfartyg</t>
    </r>
    <r>
      <rPr>
        <i/>
        <sz val="9"/>
        <rFont val="Arial"/>
        <family val="2"/>
      </rPr>
      <t xml:space="preserve"> Powered aircraft</t>
    </r>
  </si>
  <si>
    <r>
      <t xml:space="preserve">       varav ultralätta luftfartyg </t>
    </r>
    <r>
      <rPr>
        <i/>
        <sz val="9"/>
        <rFont val="Arial"/>
        <family val="2"/>
      </rPr>
      <t>Of which ultralight aircraft</t>
    </r>
  </si>
  <si>
    <r>
      <t xml:space="preserve">    </t>
    </r>
    <r>
      <rPr>
        <i/>
        <sz val="9"/>
        <rFont val="Arial"/>
        <family val="2"/>
      </rPr>
      <t>Gliders, powered gliders and balloons</t>
    </r>
  </si>
  <si>
    <r>
      <t xml:space="preserve">Avregistreringar </t>
    </r>
    <r>
      <rPr>
        <i/>
        <sz val="9"/>
        <rFont val="Arial"/>
        <family val="2"/>
      </rPr>
      <t>Deregistrations</t>
    </r>
  </si>
  <si>
    <r>
      <t>services</t>
    </r>
    <r>
      <rPr>
        <i/>
        <vertAlign val="superscript"/>
        <sz val="9"/>
        <rFont val="Arial"/>
        <family val="2"/>
      </rPr>
      <t>1</t>
    </r>
  </si>
  <si>
    <r>
      <t xml:space="preserve">Totalt antal </t>
    </r>
    <r>
      <rPr>
        <i/>
        <sz val="9"/>
        <rFont val="Arial"/>
        <family val="2"/>
      </rPr>
      <t>Total number</t>
    </r>
  </si>
  <si>
    <r>
      <t xml:space="preserve">Summa </t>
    </r>
    <r>
      <rPr>
        <i/>
        <sz val="9"/>
        <rFont val="Arial"/>
        <family val="2"/>
      </rPr>
      <t>Total</t>
    </r>
  </si>
  <si>
    <r>
      <t>activity</t>
    </r>
    <r>
      <rPr>
        <i/>
        <vertAlign val="superscript"/>
        <sz val="9"/>
        <rFont val="Arial"/>
        <family val="2"/>
      </rPr>
      <t>1</t>
    </r>
  </si>
  <si>
    <r>
      <t>Arr</t>
    </r>
    <r>
      <rPr>
        <i/>
        <vertAlign val="superscript"/>
        <sz val="9"/>
        <rFont val="Arial"/>
        <family val="2"/>
      </rPr>
      <t>1</t>
    </r>
  </si>
  <si>
    <r>
      <t>Dep</t>
    </r>
    <r>
      <rPr>
        <i/>
        <vertAlign val="superscript"/>
        <sz val="9"/>
        <rFont val="Arial"/>
        <family val="2"/>
      </rPr>
      <t>1</t>
    </r>
  </si>
  <si>
    <t>Antalet personkilometer, fordonskilometer och tonkilometer (frakt och post) i inrikes</t>
  </si>
  <si>
    <r>
      <t>Passenger- km</t>
    </r>
    <r>
      <rPr>
        <i/>
        <vertAlign val="superscript"/>
        <sz val="9"/>
        <rFont val="Arial"/>
        <family val="2"/>
      </rPr>
      <t>1</t>
    </r>
  </si>
  <si>
    <r>
      <t>Unloaded</t>
    </r>
    <r>
      <rPr>
        <i/>
        <vertAlign val="superscript"/>
        <sz val="9"/>
        <rFont val="Arial"/>
        <family val="2"/>
      </rPr>
      <t>1</t>
    </r>
  </si>
  <si>
    <r>
      <t>Loaded</t>
    </r>
    <r>
      <rPr>
        <i/>
        <vertAlign val="superscript"/>
        <sz val="9"/>
        <rFont val="Arial"/>
        <family val="2"/>
      </rPr>
      <t>1</t>
    </r>
  </si>
  <si>
    <r>
      <t xml:space="preserve">Taxiflyg </t>
    </r>
    <r>
      <rPr>
        <i/>
        <sz val="8"/>
        <rFont val="Arial"/>
        <family val="2"/>
      </rPr>
      <t>Taxi flights</t>
    </r>
  </si>
  <si>
    <r>
      <t xml:space="preserve">Övrig luftfart </t>
    </r>
    <r>
      <rPr>
        <i/>
        <sz val="8"/>
        <rFont val="Arial"/>
        <family val="2"/>
      </rPr>
      <t>Other flights</t>
    </r>
  </si>
  <si>
    <r>
      <t xml:space="preserve">Summa landningar </t>
    </r>
    <r>
      <rPr>
        <i/>
        <sz val="8"/>
        <rFont val="Arial"/>
        <family val="2"/>
      </rPr>
      <t>Landings, total</t>
    </r>
  </si>
  <si>
    <r>
      <t xml:space="preserve">Inrikes avresande </t>
    </r>
    <r>
      <rPr>
        <i/>
        <sz val="8"/>
        <rFont val="Arial"/>
        <family val="2"/>
      </rPr>
      <t>Domestic departing</t>
    </r>
  </si>
  <si>
    <r>
      <t xml:space="preserve">Summa passagerare </t>
    </r>
    <r>
      <rPr>
        <i/>
        <sz val="8"/>
        <rFont val="Arial"/>
        <family val="2"/>
      </rPr>
      <t>Passengers, total</t>
    </r>
  </si>
  <si>
    <r>
      <t xml:space="preserve">Inrikes avgående </t>
    </r>
    <r>
      <rPr>
        <i/>
        <sz val="8"/>
        <rFont val="Arial"/>
        <family val="2"/>
      </rPr>
      <t>Domestic loaded</t>
    </r>
  </si>
  <si>
    <r>
      <t xml:space="preserve">Summa post </t>
    </r>
    <r>
      <rPr>
        <i/>
        <sz val="8"/>
        <rFont val="Arial"/>
        <family val="2"/>
      </rPr>
      <t>Mail, total</t>
    </r>
  </si>
  <si>
    <t>Civil Non-Licensed Non-Instrument</t>
  </si>
  <si>
    <t>Antalet personkilometer, fordonskilometer och tonkilometer (frakt och post) i utrikes</t>
  </si>
  <si>
    <t>Personkilometer</t>
  </si>
  <si>
    <t>Passenger- km</t>
  </si>
  <si>
    <t xml:space="preserve">Passengers disembarked in international traffic at Swedish airports with scheduled and/or non-scheduled traffic </t>
  </si>
  <si>
    <t>Linjefart</t>
  </si>
  <si>
    <t>Scheduled</t>
  </si>
  <si>
    <t>Charter</t>
  </si>
  <si>
    <t>Non-scheduled</t>
  </si>
  <si>
    <t>Linjetrafik</t>
  </si>
  <si>
    <t>Chartertrafik</t>
  </si>
  <si>
    <t>Region</t>
  </si>
  <si>
    <r>
      <t xml:space="preserve">Övriga världe </t>
    </r>
    <r>
      <rPr>
        <i/>
        <sz val="9"/>
        <rFont val="Arial"/>
        <family val="2"/>
      </rPr>
      <t>Rest of the world</t>
    </r>
  </si>
  <si>
    <r>
      <t xml:space="preserve">Uppgift saknas </t>
    </r>
    <r>
      <rPr>
        <i/>
        <sz val="9"/>
        <rFont val="Arial"/>
        <family val="2"/>
      </rPr>
      <t>Missing</t>
    </r>
  </si>
  <si>
    <t>Summa Total</t>
  </si>
  <si>
    <t>Övriga flygplan Other aircraft</t>
  </si>
  <si>
    <t>Number of international passengers by aircraft type</t>
  </si>
  <si>
    <t>Antalet inrikes passagerare fördelat på flygplanstyp</t>
  </si>
  <si>
    <t>Number of domestic passengers by aircraft type</t>
  </si>
  <si>
    <t>Anmärkning: Luftvärdighetsbevis ska enligt ICAO finnas för varje luftfartyg som nyttjas i internationellt luftrum.</t>
  </si>
  <si>
    <t xml:space="preserve">  Number of passengers is recalculated for the year 2018 to include taxi flights. This has a minor effect on the published statistics. </t>
  </si>
  <si>
    <t>Anmärkning: Antalet kilometer är beräknat på antalet utrikes passagerare, antalet passageraravgångar</t>
  </si>
  <si>
    <t xml:space="preserve">och gods/post mellan svensk flygplats och utländsk flygplats (första destination efter avgång). Endast kilometer i svenskt luftrum är inkluderat. </t>
  </si>
  <si>
    <t>The number of kilometres has been calculated based on the number of internationel passengers, number</t>
  </si>
  <si>
    <t xml:space="preserve">of take-offs (passenger flights) and mail/freight between Swedish airport and foreign airport (first landing after take-off). Only kilometres in Swedish airspace is included. </t>
  </si>
  <si>
    <t xml:space="preserve">  Number of tonnes is recalculated for the year 2018 to include taxi flights. This has a minor effect on the published statistics. </t>
  </si>
  <si>
    <r>
      <t xml:space="preserve">Europa </t>
    </r>
    <r>
      <rPr>
        <i/>
        <sz val="9"/>
        <color theme="1"/>
        <rFont val="Arial"/>
        <family val="2"/>
      </rPr>
      <t>Europe</t>
    </r>
  </si>
  <si>
    <t>Utrikes linjefart</t>
  </si>
  <si>
    <t>Utrikes charter</t>
  </si>
  <si>
    <t xml:space="preserve">International </t>
  </si>
  <si>
    <t xml:space="preserve"> scheduled</t>
  </si>
  <si>
    <t>Antal utbjudna flygstolar i linje- , charter- och taxitrafik</t>
  </si>
  <si>
    <t>Number of passengers in scheduled and non-scheduled traffic</t>
  </si>
  <si>
    <t>Freight and mail at Swedish airports with scheduled and/or</t>
  </si>
  <si>
    <t>Skillnaden mellan antalet ankommande och avgående postton beror på en större noggrannhet i rapporteringen</t>
  </si>
  <si>
    <t>Utrikes totalt</t>
  </si>
  <si>
    <t>total</t>
  </si>
  <si>
    <r>
      <t xml:space="preserve">Utrikes linje och charter </t>
    </r>
    <r>
      <rPr>
        <i/>
        <sz val="8"/>
        <rFont val="Arial"/>
        <family val="2"/>
      </rPr>
      <t>International scheduled and charter</t>
    </r>
  </si>
  <si>
    <r>
      <t xml:space="preserve">Inrikes linjefart och charter </t>
    </r>
    <r>
      <rPr>
        <i/>
        <sz val="8"/>
        <rFont val="Arial"/>
        <family val="2"/>
      </rPr>
      <t>Domestic scheduled and charter</t>
    </r>
  </si>
  <si>
    <r>
      <t>Linjefart och</t>
    </r>
    <r>
      <rPr>
        <sz val="9"/>
        <color rgb="FFFF0000"/>
        <rFont val="Arial"/>
        <family val="2"/>
      </rPr>
      <t xml:space="preserve"> </t>
    </r>
    <r>
      <rPr>
        <sz val="9"/>
        <rFont val="Arial"/>
        <family val="2"/>
      </rPr>
      <t>icke-regelbunden trafik</t>
    </r>
  </si>
  <si>
    <r>
      <rPr>
        <vertAlign val="superscript"/>
        <sz val="9"/>
        <rFont val="Arial"/>
        <family val="2"/>
      </rPr>
      <t>1</t>
    </r>
    <r>
      <rPr>
        <sz val="9"/>
        <rFont val="Arial"/>
        <family val="2"/>
      </rPr>
      <t xml:space="preserve">Landningsbanor med kodsiffra 3 eller 4 är dimensionerade för tyngre transportflyg, medan banor med  </t>
    </r>
  </si>
  <si>
    <t>Number of available seats in scheduled traffic, charter traffic and taxi</t>
  </si>
  <si>
    <r>
      <t xml:space="preserve">av avgående fraktton. </t>
    </r>
    <r>
      <rPr>
        <i/>
        <sz val="9"/>
        <rFont val="Arial"/>
        <family val="2"/>
      </rPr>
      <t>The difference between number of loaded and unloaded freight-tonnes depends on a more accurate</t>
    </r>
    <r>
      <rPr>
        <sz val="9"/>
        <rFont val="Arial"/>
        <family val="2"/>
      </rPr>
      <t xml:space="preserve"> </t>
    </r>
  </si>
  <si>
    <t>report of departing freight-tonnes.</t>
  </si>
  <si>
    <r>
      <t xml:space="preserve">av avgående postton. </t>
    </r>
    <r>
      <rPr>
        <i/>
        <sz val="9"/>
        <rFont val="Arial"/>
        <family val="2"/>
      </rPr>
      <t>The difference between number of loaded and unloaded mail-tonnes depends on a more accurate</t>
    </r>
    <r>
      <rPr>
        <sz val="9"/>
        <rFont val="Arial"/>
        <family val="2"/>
      </rPr>
      <t xml:space="preserve"> </t>
    </r>
  </si>
  <si>
    <r>
      <rPr>
        <i/>
        <sz val="9"/>
        <rFont val="Arial"/>
        <family val="2"/>
      </rPr>
      <t>report of departing mail-tonnes</t>
    </r>
    <r>
      <rPr>
        <sz val="9"/>
        <rFont val="Arial"/>
        <family val="2"/>
      </rPr>
      <t>.</t>
    </r>
  </si>
  <si>
    <r>
      <t xml:space="preserve">Asien </t>
    </r>
    <r>
      <rPr>
        <i/>
        <sz val="9"/>
        <color theme="1"/>
        <rFont val="Arial"/>
        <family val="2"/>
      </rPr>
      <t>Asia</t>
    </r>
  </si>
  <si>
    <t>charter</t>
  </si>
  <si>
    <t>Frakt, ton Freight, tonnes</t>
  </si>
  <si>
    <r>
      <t xml:space="preserve">Summa frakt </t>
    </r>
    <r>
      <rPr>
        <i/>
        <sz val="8"/>
        <rFont val="Arial"/>
        <family val="2"/>
      </rPr>
      <t>Freight, total</t>
    </r>
  </si>
  <si>
    <r>
      <t>Antal landningsbanor efter kodsiffra</t>
    </r>
    <r>
      <rPr>
        <vertAlign val="superscript"/>
        <sz val="9"/>
        <rFont val="Arial"/>
        <family val="2"/>
      </rPr>
      <t>1</t>
    </r>
  </si>
  <si>
    <r>
      <t>Number of runways by assigned code</t>
    </r>
    <r>
      <rPr>
        <i/>
        <vertAlign val="superscript"/>
        <sz val="9"/>
        <rFont val="Arial"/>
        <family val="2"/>
      </rPr>
      <t>1</t>
    </r>
  </si>
  <si>
    <t>1 508x30</t>
  </si>
  <si>
    <t>2 520x45</t>
  </si>
  <si>
    <t xml:space="preserve">Sälen </t>
  </si>
  <si>
    <t>2500x45</t>
  </si>
  <si>
    <t>Tabell 3.1</t>
  </si>
  <si>
    <t>Tabell 3.2</t>
  </si>
  <si>
    <t>Tabell 3.3</t>
  </si>
  <si>
    <t>Tabell 3.4</t>
  </si>
  <si>
    <t>Tabell 3.5</t>
  </si>
  <si>
    <t>Tabell 3.6</t>
  </si>
  <si>
    <t>Tabell 3.7</t>
  </si>
  <si>
    <t>Tabell 3.8</t>
  </si>
  <si>
    <t>Tabell 3.9</t>
  </si>
  <si>
    <t>Tabell 3.10</t>
  </si>
  <si>
    <t>Tabell 3.11</t>
  </si>
  <si>
    <t>Tabell 3.12</t>
  </si>
  <si>
    <t>Tabell 3.13</t>
  </si>
  <si>
    <t>Tabell 3.14</t>
  </si>
  <si>
    <t>Tabell 3.15</t>
  </si>
  <si>
    <t>Tabell 3.16</t>
  </si>
  <si>
    <t xml:space="preserve">Tabell 3.17 </t>
  </si>
  <si>
    <t>Tabell 3.18</t>
  </si>
  <si>
    <t>Tabell 3.19</t>
  </si>
  <si>
    <t>Tabell 3.20</t>
  </si>
  <si>
    <t>Tabell 3.21</t>
  </si>
  <si>
    <t>Tabell 5</t>
  </si>
  <si>
    <t>Sälen</t>
  </si>
  <si>
    <t>Israel</t>
  </si>
  <si>
    <t>Bosnien och Herzegovina</t>
  </si>
  <si>
    <t>Ukrania Ukraine</t>
  </si>
  <si>
    <t>Bulgarien Bulgaria</t>
  </si>
  <si>
    <t>Marocko Morocko</t>
  </si>
  <si>
    <t>Boeing 737 MAX 8</t>
  </si>
  <si>
    <t>Boeing (Douglas) MD 8182/83/87</t>
  </si>
  <si>
    <t>Bomabardier CRJ 700</t>
  </si>
  <si>
    <t>Boeing (Douglas) MD 81/82/83/87/90</t>
  </si>
  <si>
    <t>Övriga</t>
  </si>
  <si>
    <t>Airbus A320NEO</t>
  </si>
  <si>
    <t>Boeing 777W</t>
  </si>
  <si>
    <t>Airbus A321NEO</t>
  </si>
  <si>
    <t>Airbus A359</t>
  </si>
  <si>
    <t>B787-9 Dreamliner</t>
  </si>
  <si>
    <t>Bombardier-CS300</t>
  </si>
  <si>
    <t>Boeing 777-L</t>
  </si>
  <si>
    <t>Boeing 757-300</t>
  </si>
  <si>
    <t>Airbus A318</t>
  </si>
  <si>
    <t>Avro RJ1H</t>
  </si>
  <si>
    <t>Fairchild Dornier 328 JET</t>
  </si>
  <si>
    <t>Bomabardier CRJ 900</t>
  </si>
  <si>
    <t>Boeing 777-200</t>
  </si>
  <si>
    <t>Airbus A350-K</t>
  </si>
  <si>
    <t>Airbus A340-6</t>
  </si>
  <si>
    <t>Airbus A220-100</t>
  </si>
  <si>
    <t>Bomabardier CRJ 100</t>
  </si>
  <si>
    <t>Sukhoi SU95</t>
  </si>
  <si>
    <t>Bomabardier CRJ 200</t>
  </si>
  <si>
    <t>Boeing 747-400</t>
  </si>
  <si>
    <t>Boeing 777-300</t>
  </si>
  <si>
    <t>Cessna 56X</t>
  </si>
  <si>
    <t>Airbus A310</t>
  </si>
  <si>
    <t>Embraer 135</t>
  </si>
  <si>
    <t>Bae 146-200</t>
  </si>
  <si>
    <t>Boeing 747-2</t>
  </si>
  <si>
    <t>Piper PA-31</t>
  </si>
  <si>
    <t>Boeing (Douglas) MD-81/82/83/87/90</t>
  </si>
  <si>
    <t>Hawkwe Siddley HS-748</t>
  </si>
  <si>
    <t xml:space="preserve">  Number of available seats is recalculated for the year 2018 to include taxi flights. This has a minor effect on the published statistics. </t>
  </si>
  <si>
    <t>Boeing 787-800 Dreamliner</t>
  </si>
  <si>
    <t>Airbus A333-200</t>
  </si>
  <si>
    <t>Airbus A350-900</t>
  </si>
  <si>
    <t>Embraer 195</t>
  </si>
  <si>
    <t>Boeing 787-900 Dreamliner</t>
  </si>
  <si>
    <t>Cessna 680A</t>
  </si>
  <si>
    <t>Dassault Falcon 2000</t>
  </si>
  <si>
    <t>Bomabardier Global express</t>
  </si>
  <si>
    <t>Beechcraft 20</t>
  </si>
  <si>
    <t>Avro RJ 85</t>
  </si>
  <si>
    <t>Hawker 800</t>
  </si>
  <si>
    <t>Bombardier CL35</t>
  </si>
  <si>
    <t>Airbus A300-600</t>
  </si>
  <si>
    <t xml:space="preserve">  Number of tonnes is recalculated for the years 2005 to 2018 to include taxi flights. This has a minor effect on the published statistics. </t>
  </si>
  <si>
    <t xml:space="preserve"> Fraktsiffrorna är omräknade för åren 2005 till 2018 för att inkludera taxiflygningar. Detta har en marginell påverkan på den publicerade statistiken. </t>
  </si>
  <si>
    <t xml:space="preserve">Fraktsiffrorna är omräknade för 2018 för att inkludera taxiflygningar. Detta har en marginell påverkan på den publicerade statistiken. </t>
  </si>
  <si>
    <r>
      <rPr>
        <vertAlign val="superscript"/>
        <sz val="9"/>
        <color theme="1"/>
        <rFont val="Arial"/>
        <family val="2"/>
      </rPr>
      <t xml:space="preserve"> </t>
    </r>
    <r>
      <rPr>
        <sz val="9"/>
        <color theme="1"/>
        <rFont val="Arial"/>
        <family val="2"/>
      </rPr>
      <t xml:space="preserve">Postsiffrorna är omräknade för 2018 för att inkludera taxiflygningar. Detta har en marginell påverkan på den publicerade statistiken. </t>
    </r>
  </si>
  <si>
    <r>
      <t>Passagerare</t>
    </r>
    <r>
      <rPr>
        <vertAlign val="superscript"/>
        <sz val="9"/>
        <rFont val="Arial"/>
        <family val="2"/>
      </rPr>
      <t>2</t>
    </r>
  </si>
  <si>
    <r>
      <t>Passengers</t>
    </r>
    <r>
      <rPr>
        <i/>
        <vertAlign val="superscript"/>
        <sz val="9"/>
        <rFont val="Arial"/>
        <family val="2"/>
      </rPr>
      <t>2</t>
    </r>
  </si>
  <si>
    <t xml:space="preserve">Anmärkning: Passagerarsiffrorna är omräknade för åren 2018 för att inkludera taxiflygningar. Detta har en marginell påverkan på den publicerade statistiken. </t>
  </si>
  <si>
    <t>Tabell 3.17</t>
  </si>
  <si>
    <t xml:space="preserve">Antalet starter i inrikes trafik fördelat på flygplanstyp från </t>
  </si>
  <si>
    <t>Number of departures in domestic traffic by aircraft type from</t>
  </si>
  <si>
    <t>Number of departures in international traffic by aircraft type from</t>
  </si>
  <si>
    <t xml:space="preserve">Antalet starter i utrikes trafik fördelat på flygplanstyp från </t>
  </si>
  <si>
    <t xml:space="preserve">Number of arriving and departing passengers at Swedish airports </t>
  </si>
  <si>
    <r>
      <t>1</t>
    </r>
    <r>
      <rPr>
        <sz val="9"/>
        <rFont val="Arial"/>
        <family val="2"/>
      </rPr>
      <t xml:space="preserve"> Vikt på ankommande och avgående frakt och post i utrikes trafik samt avgående frakt och post i inrikes trafik.</t>
    </r>
  </si>
  <si>
    <r>
      <t xml:space="preserve">  Number of passengers is recalculated for the year 2018</t>
    </r>
    <r>
      <rPr>
        <i/>
        <sz val="9"/>
        <color rgb="FFFF0000"/>
        <rFont val="Arial"/>
        <family val="2"/>
      </rPr>
      <t xml:space="preserve"> </t>
    </r>
    <r>
      <rPr>
        <i/>
        <sz val="9"/>
        <rFont val="Arial"/>
        <family val="2"/>
      </rPr>
      <t>to include taxi flights</t>
    </r>
    <r>
      <rPr>
        <i/>
        <sz val="9"/>
        <color rgb="FFFF0000"/>
        <rFont val="Arial"/>
        <family val="2"/>
      </rPr>
      <t xml:space="preserve">. </t>
    </r>
    <r>
      <rPr>
        <i/>
        <sz val="9"/>
        <rFont val="Arial"/>
        <family val="2"/>
      </rPr>
      <t xml:space="preserve">This has a minor effect on the published statistics. </t>
    </r>
  </si>
  <si>
    <r>
      <t>Anmärkning: Passagerarsiffrorna är omräknade för år 2018 för att</t>
    </r>
    <r>
      <rPr>
        <sz val="9"/>
        <color rgb="FFFF0000"/>
        <rFont val="Arial"/>
        <family val="2"/>
      </rPr>
      <t xml:space="preserve"> </t>
    </r>
    <r>
      <rPr>
        <sz val="9"/>
        <rFont val="Arial"/>
        <family val="2"/>
      </rPr>
      <t>inkludera taxiflygningar</t>
    </r>
    <r>
      <rPr>
        <sz val="9"/>
        <color rgb="FFFF0000"/>
        <rFont val="Arial"/>
        <family val="2"/>
      </rPr>
      <t>.</t>
    </r>
    <r>
      <rPr>
        <sz val="9"/>
        <rFont val="Arial"/>
        <family val="2"/>
      </rPr>
      <t xml:space="preserve"> Detta har en marginell påverkan på den publicerade statistiken. </t>
    </r>
  </si>
  <si>
    <t>1 444x30</t>
  </si>
  <si>
    <t xml:space="preserve">Number of landings and passengers at Swedish airports with scheduled or </t>
  </si>
  <si>
    <t>Ankommande passagerare i utrikes trafik på svenska trafikflygplatser</t>
  </si>
  <si>
    <t xml:space="preserve">Antal passagerare i utrikes linjefart och chartertrafik </t>
  </si>
  <si>
    <t>Frakt och post på svenska trafikflygplatser</t>
  </si>
  <si>
    <t xml:space="preserve">Antalet utrikes passagerare fördelat på flygplanstyp </t>
  </si>
  <si>
    <t xml:space="preserve">Anmärkning: Utbjudna stolar är omräknade för år 2018 för att inkludera taxiflygningar. Detta har en marginell påverkan på den publicerade statistiken. </t>
  </si>
  <si>
    <t>Fordonskilometer passagerarflyg</t>
  </si>
  <si>
    <t>Fordonskilometer frakt- och postflyg</t>
  </si>
  <si>
    <t>Vehicular traffic- km, passengerflights</t>
  </si>
  <si>
    <t>Vehicular traffic- km freight- and mailflights</t>
  </si>
  <si>
    <t xml:space="preserve">Summa fordonskilometer </t>
  </si>
  <si>
    <t>Sum of vehicular traffic- km</t>
  </si>
  <si>
    <r>
      <t xml:space="preserve">Övriga världen </t>
    </r>
    <r>
      <rPr>
        <i/>
        <sz val="9"/>
        <rFont val="Arial"/>
        <family val="2"/>
      </rPr>
      <t>Rest of the world</t>
    </r>
  </si>
  <si>
    <t>Airbus A320 Neo</t>
  </si>
  <si>
    <t>Embraer E190</t>
  </si>
  <si>
    <t>Cessna 25</t>
  </si>
  <si>
    <t>Embraer 300</t>
  </si>
  <si>
    <t>Beechcraft 40</t>
  </si>
  <si>
    <t>Bomabardier CL 600</t>
  </si>
  <si>
    <t>B748</t>
  </si>
  <si>
    <t>525x25</t>
  </si>
  <si>
    <t xml:space="preserve">1 Tillhandahållna tjänster: </t>
  </si>
  <si>
    <t>2 581x45</t>
  </si>
  <si>
    <t>Kosovo</t>
  </si>
  <si>
    <t xml:space="preserve">Boeing 737 MAX 9 </t>
  </si>
  <si>
    <t>Cessna 560X</t>
  </si>
  <si>
    <t>Ändamål och innehåll</t>
  </si>
  <si>
    <t>Statistikens framställning</t>
  </si>
  <si>
    <t>Statistikens kvalitet</t>
  </si>
  <si>
    <t>Maria Melkersson</t>
  </si>
  <si>
    <t>tel: 010-414 42 16, e-post: maria.melkersson@trafa.se</t>
  </si>
  <si>
    <t>Albanien Albania</t>
  </si>
  <si>
    <t xml:space="preserve">Libanon </t>
  </si>
  <si>
    <t>Luxemburg</t>
  </si>
  <si>
    <t>Mexico</t>
  </si>
  <si>
    <t>Slovakien Slovakia</t>
  </si>
  <si>
    <t>Libanon</t>
  </si>
  <si>
    <t>ATR 45</t>
  </si>
  <si>
    <t>Airbus A330-900</t>
  </si>
  <si>
    <t>Dornier 328</t>
  </si>
  <si>
    <t>Airbus A220</t>
  </si>
  <si>
    <t>Boeing 737 MAX 9</t>
  </si>
  <si>
    <t>Tabell 4.1</t>
  </si>
  <si>
    <t>Art av flygning</t>
  </si>
  <si>
    <t>Totalt antal</t>
  </si>
  <si>
    <t>Flygsituation</t>
  </si>
  <si>
    <t>Type of operation</t>
  </si>
  <si>
    <t>luftfartsolyckor</t>
  </si>
  <si>
    <t>Flight phase</t>
  </si>
  <si>
    <t>Total number</t>
  </si>
  <si>
    <t>Taxning/</t>
  </si>
  <si>
    <t>Start</t>
  </si>
  <si>
    <t>Flygning</t>
  </si>
  <si>
    <t>Inflygning/</t>
  </si>
  <si>
    <t>of accidents</t>
  </si>
  <si>
    <t>stationärt</t>
  </si>
  <si>
    <t>Take-off</t>
  </si>
  <si>
    <t>En route</t>
  </si>
  <si>
    <t>Landning</t>
  </si>
  <si>
    <t>Taxiing/</t>
  </si>
  <si>
    <t>Landing</t>
  </si>
  <si>
    <t>Stationary</t>
  </si>
  <si>
    <t xml:space="preserve">Scheduled and non-scheduled </t>
  </si>
  <si>
    <t>Miscellaneous commercial</t>
  </si>
  <si>
    <t>Skolflyg</t>
  </si>
  <si>
    <t>Instructional operations</t>
  </si>
  <si>
    <t>Privatflyg</t>
  </si>
  <si>
    <t>Private operations</t>
  </si>
  <si>
    <t xml:space="preserve">  Taxi flights and aerial work</t>
  </si>
  <si>
    <t>Tabell 4.2</t>
  </si>
  <si>
    <t>Antal luftfarts-</t>
  </si>
  <si>
    <t>Personskador</t>
  </si>
  <si>
    <t>olyckor med dödlig</t>
  </si>
  <si>
    <t>Killed and injured persons</t>
  </si>
  <si>
    <t>utgång</t>
  </si>
  <si>
    <t>Antal omkomna</t>
  </si>
  <si>
    <t>Antal allvarlig skadade</t>
  </si>
  <si>
    <t>Antal lindrigt skadade</t>
  </si>
  <si>
    <t>Number of fatal</t>
  </si>
  <si>
    <t>Fatal injuries</t>
  </si>
  <si>
    <t>Serious injuries</t>
  </si>
  <si>
    <t>Minor injuries</t>
  </si>
  <si>
    <t>accidents</t>
  </si>
  <si>
    <t>Materialskador</t>
  </si>
  <si>
    <t>Material damages</t>
  </si>
  <si>
    <t>Totalförstört</t>
  </si>
  <si>
    <t>Omfattande skador</t>
  </si>
  <si>
    <t>Mindre skador</t>
  </si>
  <si>
    <t>Destroyed</t>
  </si>
  <si>
    <t>Substantial damages</t>
  </si>
  <si>
    <t>Minor damages</t>
  </si>
  <si>
    <t>Tabell 4.3</t>
  </si>
  <si>
    <t>Tabell 4.4</t>
  </si>
  <si>
    <t>Antal allvarligt skadade</t>
  </si>
  <si>
    <t>Linjefart och ej regelb trafik</t>
  </si>
  <si>
    <t>Embraer 295</t>
  </si>
  <si>
    <r>
      <t>Bruksflyg</t>
    </r>
    <r>
      <rPr>
        <vertAlign val="superscript"/>
        <sz val="9"/>
        <rFont val="Arial"/>
        <family val="2"/>
      </rPr>
      <t xml:space="preserve"> 1</t>
    </r>
  </si>
  <si>
    <r>
      <t xml:space="preserve">operations </t>
    </r>
    <r>
      <rPr>
        <i/>
        <vertAlign val="superscript"/>
        <sz val="9"/>
        <rFont val="Arial"/>
        <family val="2"/>
      </rPr>
      <t>1</t>
    </r>
  </si>
  <si>
    <t xml:space="preserve"> Militära landningar ingår inte från och med 2023</t>
  </si>
  <si>
    <t>Military landings are not included from 2023</t>
  </si>
  <si>
    <r>
      <t xml:space="preserve">Kontaktperson på Trafikanalys / </t>
    </r>
    <r>
      <rPr>
        <b/>
        <i/>
        <sz val="10"/>
        <rFont val="Arial"/>
        <family val="2"/>
      </rPr>
      <t>Contact person at Transport Analysis</t>
    </r>
  </si>
  <si>
    <r>
      <t xml:space="preserve">Kontaktperson Transportstyrelsen (producent) / </t>
    </r>
    <r>
      <rPr>
        <b/>
        <i/>
        <sz val="10"/>
        <rFont val="Arial"/>
        <family val="2"/>
      </rPr>
      <t>Contact person at The Swedish Transport Agency</t>
    </r>
    <r>
      <rPr>
        <b/>
        <sz val="10"/>
        <rFont val="Arial"/>
        <family val="2"/>
      </rPr>
      <t xml:space="preserve"> (producer)</t>
    </r>
  </si>
  <si>
    <r>
      <t>Kort om statistiken /</t>
    </r>
    <r>
      <rPr>
        <b/>
        <i/>
        <sz val="16"/>
        <color rgb="FFFFFFFF"/>
        <rFont val="Tahoma"/>
        <family val="2"/>
      </rPr>
      <t xml:space="preserve"> Statistics in brief</t>
    </r>
  </si>
  <si>
    <t>Purpose and content</t>
  </si>
  <si>
    <t>The statistics describe civil aviation in Sweden. The main focus is traffic and transport of passengers, freight and mail. The statistics also highlight infrastructure, aircraft and accidents.</t>
  </si>
  <si>
    <t>Generating the statistics</t>
  </si>
  <si>
    <t xml:space="preserve">Statistiken baseras på administrativa uppgifter från register samt uppgifter från svenska kommersiella trafikflygplatser som Transportstyrelsen redan samlar in för andra ändamål än officiell statistik.  </t>
  </si>
  <si>
    <t>The statistics are based on administrative data from registers as well as data from Swedish commercial airports that the Swedish Transport Agency collects for purposes other than official statistics.</t>
  </si>
  <si>
    <t>Statistical quality</t>
  </si>
  <si>
    <r>
      <rPr>
        <i/>
        <sz val="10"/>
        <rFont val="Arial"/>
        <family val="2"/>
      </rPr>
      <t>Luftfart</t>
    </r>
    <r>
      <rPr>
        <sz val="10"/>
        <rFont val="Arial"/>
        <family val="2"/>
      </rPr>
      <t xml:space="preserve"> är registerbaserad statistik. I den mån det finns bortfall är det uppgifter som saknas i registret. Fraktgods mätt i ton har inget värde för 2019 och därmed finns ett tidsseriebrott. </t>
    </r>
  </si>
  <si>
    <r>
      <rPr>
        <i/>
        <sz val="10"/>
        <rFont val="Arial"/>
        <family val="2"/>
      </rPr>
      <t>Civil aviation</t>
    </r>
    <r>
      <rPr>
        <sz val="10"/>
        <rFont val="Arial"/>
        <family val="2"/>
      </rPr>
      <t xml:space="preserve"> is register-based statistics. To the extent that there are omissions, it is information that is missing from the register. Freight goods measured in tonnes have no value for 2019 and thus there is a time series break.</t>
    </r>
  </si>
  <si>
    <r>
      <t xml:space="preserve">För vidare diskussion om kvalitet, se statistikens kvalitetsdeklaration, "Dokumentation" på hemsidan </t>
    </r>
    <r>
      <rPr>
        <u/>
        <sz val="10"/>
        <rFont val="Arial"/>
        <family val="2"/>
      </rPr>
      <t>www.trafa.se/luftfart/</t>
    </r>
  </si>
  <si>
    <r>
      <t xml:space="preserve">For further discussion of quality, see the statistics' quality declaration, "Documentation" on the website </t>
    </r>
    <r>
      <rPr>
        <u/>
        <sz val="10"/>
        <rFont val="Arial"/>
        <family val="2"/>
      </rPr>
      <t>www.trafa.se/en/civil-aviation/</t>
    </r>
  </si>
  <si>
    <t>Allmänflyg</t>
  </si>
  <si>
    <t>Innehåller kategorierna aerial work, privatflyg och skolflyg. Aerial work består av jordbruksflyg, flygfotografering, reklamflyg, skogsbrandsbevakning mm. Som privatflyg räknas dels flygning för privat bruk utan kommersiellt syfte, dels affärsflyg, det vill säga befordran av passagerare eller frakt och post för företag eller myndighet i egna luftfartyg. Skolflyg är sådan verksamhet där ändamålet är pilotutbildning och där flygningen övervakas av instruktör.</t>
  </si>
  <si>
    <t>Bruksflyg</t>
  </si>
  <si>
    <t>Ett samlat begrepp för taxiflyg och aerial work.</t>
  </si>
  <si>
    <t xml:space="preserve">Chartertrafik </t>
  </si>
  <si>
    <t>Yrkesmässig, icke regelbunden luftfart för transport av passagerare med luftfartyg som är typgodkänt för befordran av mer än tio passagerare, eller av frakt och post med luftfartyg vars högsta tillåtna startmassa överstiger 5,7 ton.</t>
  </si>
  <si>
    <t>En fordonskilometer är tillryggalagd då ett flygplan flugit en kilometer.</t>
  </si>
  <si>
    <t xml:space="preserve">Instrumentflygplats </t>
  </si>
  <si>
    <t xml:space="preserve">En godkänd enskild flygplats, allmän flygplats eller militär flygplats som upplåtits för civil luftfart, och där flygtrafikledningen utövas av personal som är godkänd för sådan ledning. En flygplats klassificeras som instrumentflygplats när en instrumentinflygnings-procedur är etablerad och erforderlig utrustning är installerad och godkänd för operativt bruk till minst en banriktning.
</t>
  </si>
  <si>
    <t>Kabinfaktor</t>
  </si>
  <si>
    <t>Kabinfaktorpassagerare</t>
  </si>
  <si>
    <t xml:space="preserve">Antalet avresande passagerare inklusive transiterande passagerare, men exklusive barn under 2 år. </t>
  </si>
  <si>
    <t>Befordran av passagerare eller frakt och post enligt en på förhand fastställd och till allmänheten kungjord tidtabell.</t>
  </si>
  <si>
    <t>Luftrumsrörelser</t>
  </si>
  <si>
    <t>Militär luftfart</t>
  </si>
  <si>
    <t>Flygningar som sker med militärregistrerade luftfartyg</t>
  </si>
  <si>
    <t>Passagerarkilometer</t>
  </si>
  <si>
    <t xml:space="preserve">En passagerarkilometer är tillryggalagd då en passagerare färdats en kilometer  </t>
  </si>
  <si>
    <t>Yrkesmässig, icke regelbunden luftfart för transport av passagerare med luftfartyg som är typgodkänt för befordran av högst tio passagerare, eller av frakt och post med luftfartyg vars högsta tillåtna startmassa inte överstiger 5,7 ton.</t>
  </si>
  <si>
    <t>En tonkilometer är tillryggalagd då ett ton frakt eller post transporterats en kilometer.</t>
  </si>
  <si>
    <t>Trafikflygplats</t>
  </si>
  <si>
    <t>Flygplats där det bedrivs linjefart, chartertrafik eller taxiflyg</t>
  </si>
  <si>
    <t>Överflygning</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</si>
  <si>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</si>
  <si>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</si>
  <si>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</si>
  <si>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</si>
  <si>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</si>
  <si>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</si>
  <si>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</si>
  <si>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</si>
  <si>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</si>
  <si>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</si>
  <si>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</si>
  <si>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</si>
  <si>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</si>
  <si>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</si>
  <si>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</si>
  <si>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</si>
  <si>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</si>
  <si>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</si>
  <si>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</si>
  <si>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</si>
  <si>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</si>
  <si>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</si>
  <si>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r>
      <t xml:space="preserve">Övriga länder samt länder som ej redovisas pga röjanderisk / </t>
    </r>
    <r>
      <rPr>
        <i/>
        <sz val="9"/>
        <rFont val="Arial"/>
        <family val="2"/>
      </rPr>
      <t>Other countries plus not reported due to risk of disclosure</t>
    </r>
  </si>
  <si>
    <r>
      <t xml:space="preserve">Totalt </t>
    </r>
    <r>
      <rPr>
        <b/>
        <i/>
        <sz val="9"/>
        <rFont val="Arial"/>
        <family val="2"/>
      </rPr>
      <t>Grand total</t>
    </r>
  </si>
  <si>
    <t>Tunisien</t>
  </si>
  <si>
    <t>Jamaica</t>
  </si>
  <si>
    <t>Mauritius</t>
  </si>
  <si>
    <t>Nl Antillerna/Aruba</t>
  </si>
  <si>
    <t>Vietnam</t>
  </si>
  <si>
    <t>Vitryssland Belarus</t>
  </si>
  <si>
    <t>Vitryssland</t>
  </si>
  <si>
    <t>Förenade Arabemirat UAE</t>
  </si>
  <si>
    <t>Förenade Arabemiraten UAE</t>
  </si>
  <si>
    <t>Dominikanska republiken</t>
  </si>
  <si>
    <t>Georgien</t>
  </si>
  <si>
    <t>Slovenien</t>
  </si>
  <si>
    <r>
      <t>Innehåll/</t>
    </r>
    <r>
      <rPr>
        <b/>
        <i/>
        <sz val="16"/>
        <color rgb="FFFFFFFF"/>
        <rFont val="Tahoma"/>
        <family val="2"/>
      </rPr>
      <t>Content</t>
    </r>
  </si>
  <si>
    <t>Tioårsöversikt.</t>
  </si>
  <si>
    <t>Ten-year summary.</t>
  </si>
  <si>
    <t xml:space="preserve">Anmärkning: Passagerarsiffrorna är omräknade för åren 2005–2018 för att inkludera taxiflygningar. Detta har en marginell påverkan på den publicerade statistiken. </t>
  </si>
  <si>
    <t xml:space="preserve">  Number of passengers is recalculated for the years 2005–2018 to include taxi flights. This has a minor effect on the published statistics. </t>
  </si>
  <si>
    <t xml:space="preserve">1Passagerarkilometer är omräknade för åren 2006–2018 för att inkludera taxiflygningar. Detta har en marginell påverkan på den publicerade statistiken. </t>
  </si>
  <si>
    <t xml:space="preserve">  Number of passenger-km is recalculated for the years 2006–2018 to include taxi flights. This has a minor effect on the published statistics. </t>
  </si>
  <si>
    <t xml:space="preserve">2Tonkilometer är omräknade för åren 2008–2018 för att inkludera taxiflygningar. Detta har en marginell påverkan på den publicerade statistiken. </t>
  </si>
  <si>
    <t xml:space="preserve">  Number of tonne-km is recalculated for the years 2008–2018 to include taxi flights. This has a minor effect on the published statistics. </t>
  </si>
  <si>
    <t>Svenska trafikflygplatser, 2025-12-31.</t>
  </si>
  <si>
    <t>Airports with scheduled and/or non-scheduled traffic December 31, 2025.</t>
  </si>
  <si>
    <r>
      <t>Number of registrations and deregistrations of aircraft 2000</t>
    </r>
    <r>
      <rPr>
        <i/>
        <sz val="10"/>
        <rFont val="Calibri"/>
        <family val="2"/>
      </rPr>
      <t>–</t>
    </r>
    <r>
      <rPr>
        <i/>
        <sz val="10"/>
        <rFont val="Arial"/>
        <family val="2"/>
      </rPr>
      <t>2025.</t>
    </r>
  </si>
  <si>
    <r>
      <t>Luftvärdighetsbevis gällande svenskregistrerade luftfartyg 2001</t>
    </r>
    <r>
      <rPr>
        <b/>
        <sz val="10"/>
        <rFont val="Calibri"/>
        <family val="2"/>
      </rPr>
      <t>–</t>
    </r>
    <r>
      <rPr>
        <b/>
        <sz val="10"/>
        <rFont val="Arial"/>
        <family val="2"/>
      </rPr>
      <t>2025.</t>
    </r>
  </si>
  <si>
    <r>
      <t>Airworthiness certificates regarding swedish aircrafts 2001</t>
    </r>
    <r>
      <rPr>
        <i/>
        <sz val="10"/>
        <rFont val="Calibri"/>
        <family val="2"/>
      </rPr>
      <t>–</t>
    </r>
    <r>
      <rPr>
        <i/>
        <sz val="10"/>
        <rFont val="Arial"/>
        <family val="2"/>
      </rPr>
      <t>2025.</t>
    </r>
  </si>
  <si>
    <t>linje- och chartertrafik samt taxiflyg 2006–2025, tusental.</t>
  </si>
  <si>
    <r>
      <t>in domestic scheduled, charter and taxi 2006</t>
    </r>
    <r>
      <rPr>
        <i/>
        <sz val="10"/>
        <rFont val="Calibri"/>
        <family val="2"/>
      </rPr>
      <t>–</t>
    </r>
    <r>
      <rPr>
        <i/>
        <sz val="10"/>
        <rFont val="Arial"/>
        <family val="2"/>
      </rPr>
      <t>2025, thousands.</t>
    </r>
  </si>
  <si>
    <r>
      <t>in international scheduled, charter and taxi 2006</t>
    </r>
    <r>
      <rPr>
        <i/>
        <sz val="10"/>
        <rFont val="Calibri"/>
        <family val="2"/>
      </rPr>
      <t>–</t>
    </r>
    <r>
      <rPr>
        <i/>
        <sz val="10"/>
        <rFont val="Arial"/>
        <family val="2"/>
      </rPr>
      <t>2025, thousands.</t>
    </r>
  </si>
  <si>
    <r>
      <t>landningsflygplats efter start från svenska trafikflygplatser 1998</t>
    </r>
    <r>
      <rPr>
        <b/>
        <sz val="10"/>
        <rFont val="Calibri"/>
        <family val="2"/>
      </rPr>
      <t>–</t>
    </r>
    <r>
      <rPr>
        <b/>
        <sz val="10"/>
        <rFont val="Arial"/>
        <family val="2"/>
      </rPr>
      <t>2025.</t>
    </r>
    <r>
      <rPr>
        <b/>
        <vertAlign val="superscript"/>
        <sz val="10"/>
        <rFont val="Arial"/>
        <family val="2"/>
      </rPr>
      <t>1</t>
    </r>
  </si>
  <si>
    <r>
      <t>landing airport after take-off from Swedish airports with scheduled and/or non-scheduled traffic 1998</t>
    </r>
    <r>
      <rPr>
        <i/>
        <sz val="10"/>
        <rFont val="Calibri"/>
        <family val="2"/>
      </rPr>
      <t>–</t>
    </r>
    <r>
      <rPr>
        <i/>
        <sz val="10"/>
        <rFont val="Arial"/>
        <family val="2"/>
      </rPr>
      <t>2025.</t>
    </r>
    <r>
      <rPr>
        <i/>
        <vertAlign val="superscript"/>
        <sz val="10"/>
        <rFont val="Arial"/>
        <family val="2"/>
      </rPr>
      <t>1</t>
    </r>
  </si>
  <si>
    <t>från närmast föregående utrikes flygplats efter land 2005–2025.</t>
  </si>
  <si>
    <t>after landing from a foreign airport by country 2005–2025.</t>
  </si>
  <si>
    <t>Antalet ankommande och avresande utrikespassagerare fördelat på linjefart och chartertrafik 2005–2025.</t>
  </si>
  <si>
    <t>Number of arriving and departing international passengers divided by scheduled and charter traffic 2005–2025.</t>
  </si>
  <si>
    <t xml:space="preserve"> at Swedish airports 2024–2025.</t>
  </si>
  <si>
    <r>
      <t>at Swedish airports 2024</t>
    </r>
    <r>
      <rPr>
        <i/>
        <sz val="10"/>
        <rFont val="Calibri"/>
        <family val="2"/>
      </rPr>
      <t>–</t>
    </r>
    <r>
      <rPr>
        <i/>
        <sz val="10"/>
        <rFont val="Arial"/>
        <family val="2"/>
      </rPr>
      <t>2025.</t>
    </r>
  </si>
  <si>
    <r>
      <t>1960</t>
    </r>
    <r>
      <rPr>
        <b/>
        <sz val="10"/>
        <rFont val="Calibri"/>
        <family val="2"/>
      </rPr>
      <t>–</t>
    </r>
    <r>
      <rPr>
        <b/>
        <sz val="10"/>
        <rFont val="Arial"/>
        <family val="2"/>
      </rPr>
      <t>2025. Ton.</t>
    </r>
    <r>
      <rPr>
        <b/>
        <vertAlign val="superscript"/>
        <sz val="11"/>
        <rFont val="Arial"/>
        <family val="2"/>
      </rPr>
      <t>1</t>
    </r>
  </si>
  <si>
    <r>
      <t>2024</t>
    </r>
    <r>
      <rPr>
        <b/>
        <sz val="10"/>
        <rFont val="Calibri"/>
        <family val="2"/>
      </rPr>
      <t>–</t>
    </r>
    <r>
      <rPr>
        <b/>
        <sz val="10"/>
        <rFont val="Arial"/>
        <family val="2"/>
      </rPr>
      <t>2025. Ton.</t>
    </r>
  </si>
  <si>
    <r>
      <t>non-scheduled traffic 2024</t>
    </r>
    <r>
      <rPr>
        <i/>
        <sz val="10"/>
        <rFont val="Calibri"/>
        <family val="2"/>
      </rPr>
      <t>–</t>
    </r>
    <r>
      <rPr>
        <i/>
        <sz val="10"/>
        <rFont val="Arial"/>
        <family val="2"/>
      </rPr>
      <t>2025. Tonnes.</t>
    </r>
  </si>
  <si>
    <t>Antal flygplansrörelser enligt instrumentflygregler i svenskkontrollerat luftrum 1998–2025.</t>
  </si>
  <si>
    <t>Number of movements in Swedish controlled airspace 1998–2025.</t>
  </si>
  <si>
    <r>
      <t>från svenska trafikflygplatser 2005</t>
    </r>
    <r>
      <rPr>
        <b/>
        <sz val="10"/>
        <color theme="1"/>
        <rFont val="Calibri"/>
        <family val="2"/>
      </rPr>
      <t>–</t>
    </r>
    <r>
      <rPr>
        <b/>
        <sz val="10"/>
        <color theme="1"/>
        <rFont val="Arial"/>
        <family val="2"/>
      </rPr>
      <t>2025.</t>
    </r>
  </si>
  <si>
    <r>
      <t>from Swedish airports with scheduled and/or non-scheduled traffic 2005</t>
    </r>
    <r>
      <rPr>
        <i/>
        <sz val="10"/>
        <rFont val="Calibri"/>
        <family val="2"/>
      </rPr>
      <t>–</t>
    </r>
    <r>
      <rPr>
        <i/>
        <sz val="10"/>
        <rFont val="Arial"/>
        <family val="2"/>
      </rPr>
      <t>2025.</t>
    </r>
  </si>
  <si>
    <r>
      <t>på svenska trafikflygplatser 2005</t>
    </r>
    <r>
      <rPr>
        <b/>
        <sz val="10"/>
        <rFont val="Calibri"/>
        <family val="2"/>
      </rPr>
      <t>–</t>
    </r>
    <r>
      <rPr>
        <b/>
        <sz val="10"/>
        <rFont val="Arial"/>
        <family val="2"/>
      </rPr>
      <t>2025.</t>
    </r>
  </si>
  <si>
    <r>
      <t>at Swedish airports with scheduled and/or non-scheduled traffic 2005</t>
    </r>
    <r>
      <rPr>
        <i/>
        <sz val="10"/>
        <rFont val="Calibri"/>
        <family val="2"/>
      </rPr>
      <t>–</t>
    </r>
    <r>
      <rPr>
        <i/>
        <sz val="10"/>
        <rFont val="Arial"/>
        <family val="2"/>
      </rPr>
      <t>2025.</t>
    </r>
  </si>
  <si>
    <t>svenska trafikflygplatser 2005–2025.</t>
  </si>
  <si>
    <t>Swedish airports with scheduled and/or non-scheduled traffic 2005–2025.</t>
  </si>
  <si>
    <t>Kabinfaktorn i linje- och chartertrafik 2005–2025. Procent.</t>
  </si>
  <si>
    <t>Load factor in scheduled and charter traffic 2005–2025. Percent.</t>
  </si>
  <si>
    <r>
      <t>Världsluftfartens utveckling 1970</t>
    </r>
    <r>
      <rPr>
        <b/>
        <sz val="10"/>
        <rFont val="Calibri"/>
        <family val="2"/>
      </rPr>
      <t>–</t>
    </r>
    <r>
      <rPr>
        <b/>
        <sz val="10"/>
        <rFont val="Arial"/>
        <family val="2"/>
      </rPr>
      <t>2024 (linjefart), miljoner.</t>
    </r>
  </si>
  <si>
    <r>
      <t>Development of world scheduled revenue traffic 1970</t>
    </r>
    <r>
      <rPr>
        <i/>
        <sz val="10"/>
        <rFont val="Calibri"/>
        <family val="2"/>
      </rPr>
      <t>–</t>
    </r>
    <r>
      <rPr>
        <i/>
        <sz val="10"/>
        <rFont val="Arial"/>
        <family val="2"/>
      </rPr>
      <t>2024, millions.</t>
    </r>
  </si>
  <si>
    <r>
      <rPr>
        <vertAlign val="superscript"/>
        <sz val="9"/>
        <rFont val="Arial"/>
        <family val="2"/>
      </rPr>
      <t>3</t>
    </r>
    <r>
      <rPr>
        <sz val="9"/>
        <rFont val="Arial"/>
        <family val="2"/>
      </rPr>
      <t xml:space="preserve"> Från och med 2023 ingår inte militära landningar</t>
    </r>
  </si>
  <si>
    <t xml:space="preserve">  From 2023, military landings are not included</t>
  </si>
  <si>
    <r>
      <t xml:space="preserve"> Privatflyg, skolflyg, aerial work</t>
    </r>
    <r>
      <rPr>
        <sz val="9"/>
        <color rgb="FFFF0000"/>
        <rFont val="Arial"/>
        <family val="2"/>
      </rPr>
      <t xml:space="preserve"> </t>
    </r>
    <r>
      <rPr>
        <sz val="9"/>
        <rFont val="Arial"/>
        <family val="2"/>
      </rPr>
      <t xml:space="preserve">och militär. Militära landningar ingår inte fr.o.m. 2023 </t>
    </r>
  </si>
  <si>
    <t>Private flights, school flights, aerial work and military. Military landings are not included from 2023</t>
  </si>
  <si>
    <t>-</t>
  </si>
  <si>
    <r>
      <t>2024</t>
    </r>
    <r>
      <rPr>
        <b/>
        <sz val="10"/>
        <rFont val="Calibri"/>
        <family val="2"/>
      </rPr>
      <t>–</t>
    </r>
    <r>
      <rPr>
        <b/>
        <sz val="10"/>
        <rFont val="Arial"/>
        <family val="2"/>
      </rPr>
      <t>2025. Ton</t>
    </r>
  </si>
  <si>
    <t>Pilatus C24</t>
  </si>
  <si>
    <t>Metroline Swearingen</t>
  </si>
  <si>
    <t>Fairchild Swearingen</t>
  </si>
  <si>
    <t>Jordanien Jordan</t>
  </si>
  <si>
    <t>Moldavien Moldavia</t>
  </si>
  <si>
    <t>Trollhättan/Vänersborg</t>
  </si>
  <si>
    <t>720x40</t>
  </si>
  <si>
    <t>560x50</t>
  </si>
  <si>
    <t>2 135x45</t>
  </si>
  <si>
    <t>2 300x45</t>
  </si>
  <si>
    <r>
      <t>2</t>
    </r>
    <r>
      <rPr>
        <vertAlign val="superscript"/>
        <sz val="9"/>
        <rFont val="Arial"/>
        <family val="2"/>
      </rPr>
      <t>k</t>
    </r>
  </si>
  <si>
    <t>Luftfart 2025</t>
  </si>
  <si>
    <t>Civil aviation 2025</t>
  </si>
  <si>
    <t xml:space="preserve">Ändamålet med statistiken Luftfart är att beskriva civil luftfart i Sverige. Fokus är på trafik och transporter av passagerare, frakt och post. Statistiken omfattar även infrastruktur, luftfartyg och olyckshändelser.  </t>
  </si>
  <si>
    <t>Start, landning eller överflygning som sker i kontrollerat luftrum enligt instrumentflygregler.</t>
  </si>
  <si>
    <t xml:space="preserve">Passagerare utgörs av betalande passagerare, barn under 2 år som inte har en egen flygstol och besättningsöverföringar. En transferpassagerare räknas också som passagerare. </t>
  </si>
  <si>
    <t>En flygning som sker i svenskt kontrollerat luftrum utan att luftfartyget startar eller landar på någon svensk flygplats.</t>
  </si>
  <si>
    <t>Antal svenska flygplatser efter typ av flygplats samt antal landningsbanor på dessa, 2025-12-31.</t>
  </si>
  <si>
    <t>Number of Swedish airports by type and number of runways December 31, 2025.</t>
  </si>
  <si>
    <t>Av Transportstyrelsen godkända helikopterflygplatser, antal 31 december respektive år.</t>
  </si>
  <si>
    <t>Number of helicopter Aerodromes Licensed by the Swedish Transport Agency by December 31, each year.</t>
  </si>
  <si>
    <t>Antal motordrivna svenska luftfartyg efter viktklass 2000–2025.</t>
  </si>
  <si>
    <t>Number of powered aircraft. Distribution by weight 2000–2025.</t>
  </si>
  <si>
    <r>
      <t>Antal registreringar och avregistreringar av svenska luftfartyg 2001</t>
    </r>
    <r>
      <rPr>
        <b/>
        <sz val="10"/>
        <rFont val="Calibri"/>
        <family val="2"/>
      </rPr>
      <t>–</t>
    </r>
    <r>
      <rPr>
        <b/>
        <sz val="10"/>
        <rFont val="Arial"/>
        <family val="2"/>
      </rPr>
      <t>2025.</t>
    </r>
  </si>
  <si>
    <r>
      <t>Antal landningar och antal passagerare på svenska trafikflygplatser, 1960–2025.</t>
    </r>
    <r>
      <rPr>
        <b/>
        <vertAlign val="superscript"/>
        <sz val="10"/>
        <rFont val="Arial"/>
        <family val="2"/>
      </rPr>
      <t>1</t>
    </r>
  </si>
  <si>
    <t>Antal landningar på svenska trafikflygplatser, per flygplats, 2024–2025.</t>
  </si>
  <si>
    <r>
      <t>non-scheduled traffic, 1960</t>
    </r>
    <r>
      <rPr>
        <i/>
        <sz val="10"/>
        <rFont val="Calibri"/>
        <family val="2"/>
      </rPr>
      <t>–</t>
    </r>
    <r>
      <rPr>
        <i/>
        <sz val="10"/>
        <rFont val="Arial"/>
        <family val="2"/>
      </rPr>
      <t>2025.</t>
    </r>
    <r>
      <rPr>
        <i/>
        <vertAlign val="superscript"/>
        <sz val="10"/>
        <rFont val="Arial"/>
        <family val="2"/>
      </rPr>
      <t>1</t>
    </r>
  </si>
  <si>
    <r>
      <t>non-scheduled traffic, by airport, 2024</t>
    </r>
    <r>
      <rPr>
        <i/>
        <sz val="10"/>
        <rFont val="Calibri"/>
        <family val="2"/>
      </rPr>
      <t>–</t>
    </r>
    <r>
      <rPr>
        <i/>
        <sz val="10"/>
        <rFont val="Arial"/>
        <family val="2"/>
      </rPr>
      <t>2025.</t>
    </r>
  </si>
  <si>
    <t>Utrikes avgående frakt och post på svenska trafikflygplatser</t>
  </si>
  <si>
    <t>International freight and mail loaded at Swedish airports with scheduled and/or</t>
  </si>
  <si>
    <t>Utrikes ankommande frakt och post på svenska trafikflygplatser</t>
  </si>
  <si>
    <t>International freight and mail unloaded at Swedish airports with scheduled and/or</t>
  </si>
  <si>
    <t>Number of landings at Swedish airports with scheduled and/or</t>
  </si>
  <si>
    <t>Ankommande och avresande passagerare på svenska trafikflygplatser, per flygplats, 2024–2025.</t>
  </si>
  <si>
    <r>
      <t>with scheduled or non-scheduled traffic, by airport, 2024</t>
    </r>
    <r>
      <rPr>
        <i/>
        <sz val="10"/>
        <rFont val="Calibri"/>
        <family val="2"/>
      </rPr>
      <t>–</t>
    </r>
    <r>
      <rPr>
        <i/>
        <sz val="10"/>
        <rFont val="Arial"/>
        <family val="2"/>
      </rPr>
      <t>2025.</t>
    </r>
  </si>
  <si>
    <t>Unloaded</t>
  </si>
  <si>
    <t>Loaded</t>
  </si>
  <si>
    <t>Ankommande och avgående frakt på svenska trafikflygplatser, per flygplats,</t>
  </si>
  <si>
    <r>
      <t>på svenska trafikflygplatser, per flygplats, 2024</t>
    </r>
    <r>
      <rPr>
        <b/>
        <sz val="10"/>
        <rFont val="Calibri"/>
        <family val="2"/>
      </rPr>
      <t>–</t>
    </r>
    <r>
      <rPr>
        <b/>
        <sz val="10"/>
        <rFont val="Arial"/>
        <family val="2"/>
      </rPr>
      <t>2025.</t>
    </r>
  </si>
  <si>
    <t>Ankommande och avgående post på svenska trafikflygplatser, per flygplats,</t>
  </si>
  <si>
    <r>
      <t>per avsändande del av världen, 2008</t>
    </r>
    <r>
      <rPr>
        <b/>
        <sz val="10"/>
        <rFont val="Calibri"/>
        <family val="2"/>
      </rPr>
      <t>–</t>
    </r>
    <r>
      <rPr>
        <b/>
        <sz val="10"/>
        <rFont val="Arial"/>
        <family val="2"/>
      </rPr>
      <t>2025.</t>
    </r>
  </si>
  <si>
    <r>
      <t>per mottagande del av världen, 2008</t>
    </r>
    <r>
      <rPr>
        <b/>
        <sz val="10"/>
        <rFont val="Calibri"/>
        <family val="2"/>
      </rPr>
      <t>–</t>
    </r>
    <r>
      <rPr>
        <b/>
        <sz val="10"/>
        <rFont val="Arial"/>
        <family val="2"/>
      </rPr>
      <t>2025.</t>
    </r>
  </si>
  <si>
    <r>
      <t>non-scheduled traffic by recceiving region 2008</t>
    </r>
    <r>
      <rPr>
        <i/>
        <sz val="10"/>
        <rFont val="Calibri"/>
        <family val="2"/>
      </rPr>
      <t>–</t>
    </r>
    <r>
      <rPr>
        <i/>
        <sz val="10"/>
        <rFont val="Arial"/>
        <family val="2"/>
      </rPr>
      <t>2025. Tonnes.</t>
    </r>
  </si>
  <si>
    <r>
      <t>non-scheduled traffic by sending region 2008</t>
    </r>
    <r>
      <rPr>
        <i/>
        <sz val="10"/>
        <rFont val="Calibri"/>
        <family val="2"/>
      </rPr>
      <t>–</t>
    </r>
    <r>
      <rPr>
        <i/>
        <sz val="10"/>
        <rFont val="Arial"/>
        <family val="2"/>
      </rPr>
      <t>2025. Tonnes.</t>
    </r>
  </si>
  <si>
    <t>1 Taxiflyg och aerial work</t>
  </si>
  <si>
    <t>Luftfartsolyckor med motordrivna luftfartyg efter flygsituation i Sverige oavsett nationalitet 2024–2025.</t>
  </si>
  <si>
    <t>Accidents to powered aircraft by flight phase in Sweden irrespective of the nationality of the aircraft 2024–2025.</t>
  </si>
  <si>
    <t>Luftfartsolyckor med motordrivna luftfartyg efter typ av skada i Sverige oavsett nationalitet 2024–2025.</t>
  </si>
  <si>
    <t>Accidents to powered aircraft by injuries in Sweden irrespective of the nationality of the aircraft 2024–2025.</t>
  </si>
  <si>
    <t>Luftfartsolyckor med svenskregistrerade motordrivna luftfartyg efter flygsituation oavsett haveriplats 2024–2025.</t>
  </si>
  <si>
    <t>Accidents to Swedish-registered powered aircraft by flight phase irrespective of country of accident 2024–2025.</t>
  </si>
  <si>
    <t>Luftfartsolyckor med svenskregistrerade motordrivna luftfartyg efter typ av skada oavsett haveriplats 2024–2025.</t>
  </si>
  <si>
    <t>Accidents to Swedish-registered powered aircraft by injuries irrespective of country of accident 2024–2025.</t>
  </si>
  <si>
    <t>operations 1</t>
  </si>
  <si>
    <t>Kanada Canada</t>
  </si>
  <si>
    <r>
      <t xml:space="preserve">Totalt antal </t>
    </r>
    <r>
      <rPr>
        <b/>
        <i/>
        <sz val="9"/>
        <rFont val="Arial"/>
        <family val="2"/>
      </rPr>
      <t>Total number</t>
    </r>
  </si>
  <si>
    <r>
      <t xml:space="preserve">Summa </t>
    </r>
    <r>
      <rPr>
        <b/>
        <i/>
        <sz val="9"/>
        <rFont val="Arial"/>
        <family val="2"/>
      </rPr>
      <t>Total</t>
    </r>
  </si>
  <si>
    <r>
      <t xml:space="preserve">Land </t>
    </r>
    <r>
      <rPr>
        <b/>
        <i/>
        <sz val="9"/>
        <rFont val="Arial"/>
        <family val="2"/>
      </rPr>
      <t>Country</t>
    </r>
  </si>
  <si>
    <r>
      <t>non-scheduled traffic 1960–2025 Tonnes.</t>
    </r>
    <r>
      <rPr>
        <vertAlign val="superscript"/>
        <sz val="10"/>
        <rFont val="Arial"/>
        <family val="2"/>
      </rPr>
      <t>1</t>
    </r>
  </si>
  <si>
    <t xml:space="preserve">För beräkningar av trafik- och transportarbete för utrikestrafiken används avståndsmatriser som tillhandahålls av Eurostat. Dock saknar Eurostats matriser flygavstånd för en del av de trafikerade linjerna. Vid beräkning av antal fordonskilometer, passagerarkilometer och tonkilometer saknas därför flygavstånd på vissa sträckor. För att skatta antalet kilometrar för de 4,5 procent av passagerarna som berörs används den genomsnittliga flygsträckan för de linjer där avstånd finns tillgängligt. Ett liknande förfarande används när tonkilometer och fordonskilometer skattas. </t>
  </si>
  <si>
    <t>For calculations of vehicular traffic-kms foreign traffic, distance matrices provided by Eurostat are used. However, Eurostat's matrices lack flight distances for some of the busy lines. When calculating the number of passenger kilometres, the flight distance is missing on certain routes. To estimate the number of kilometers for the 4,5 percent of passengers affected, the average flight distance for the lines where distance is available is used. A similar procedure is used when tonne-kilometers are estimated.</t>
  </si>
  <si>
    <t>Antalet kabinfaktorpassagerare dividerat med antalet utbjudna flygstolar. ICAO (Tabell 6) beräknar kabinfaktorn genom att relatera antalet passagerarkilometer med antalet säteskilometer.</t>
  </si>
  <si>
    <r>
      <t>Publiceringsdatum: 2026-04-13 /</t>
    </r>
    <r>
      <rPr>
        <b/>
        <i/>
        <sz val="10"/>
        <rFont val="Arial"/>
        <family val="2"/>
      </rPr>
      <t xml:space="preserve"> Date of publication: April 13, 2026</t>
    </r>
  </si>
  <si>
    <t>Trafikanalys statistik 2026:9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</si>
</sst>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0.0%"/>
    <numFmt numFmtId="168" formatCode="#,##0%"/>
  </numFmts>
  <fonts count="62" x14ac:knownFonts="1">
    <font>
      <sz val="10"/>
      <name val="Arial"/>
    </font>
    <font>
      <sz val="10"/>
      <name val="Arial"/>
      <family val="2"/>
    </font>
    <font>
      <b/>
      <sz val="10"/>
      <name val="Arial"/>
      <family val="2"/>
    </font>
    <font>
      <sz val="9"/>
      <name val="Arial"/>
      <family val="2"/>
    </font>
    <font>
      <u/>
      <sz val="10"/>
      <color indexed="12"/>
      <name val="Arial"/>
      <family val="2"/>
    </font>
    <font>
      <u/>
      <sz val="10"/>
      <color indexed="36"/>
      <name val="Arial"/>
      <family val="2"/>
    </font>
    <font>
      <b/>
      <sz val="18"/>
      <name val="Arial"/>
      <family val="2"/>
    </font>
    <font>
      <b/>
      <i/>
      <sz val="14"/>
      <name val="Arial"/>
      <family val="2"/>
    </font>
    <font>
      <i/>
      <sz val="14"/>
      <name val="Arial"/>
      <family val="2"/>
    </font>
    <font>
      <vertAlign val="superscript"/>
      <sz val="9"/>
      <name val="Arial"/>
      <family val="2"/>
    </font>
    <font>
      <sz val="9"/>
      <color indexed="8"/>
      <name val="Arial"/>
      <family val="2"/>
    </font>
    <font>
      <i/>
      <sz val="9"/>
      <name val="Arial"/>
      <family val="2"/>
    </font>
    <font>
      <sz val="9"/>
      <name val="Times New Roman"/>
      <family val="1"/>
    </font>
    <font>
      <sz val="10"/>
      <name val="Times New Roman"/>
      <family val="1"/>
    </font>
    <font>
      <i/>
      <sz val="10"/>
      <name val="Arial"/>
      <family val="2"/>
    </font>
    <font>
      <b/>
      <sz val="10"/>
      <name val="Calibri"/>
      <family val="2"/>
    </font>
    <font>
      <sz val="9"/>
      <color theme="1"/>
      <name val="Arial"/>
      <family val="2"/>
    </font>
    <font>
      <b/>
      <sz val="10"/>
      <color theme="1"/>
      <name val="Arial"/>
      <family val="2"/>
    </font>
    <font>
      <b/>
      <sz val="9"/>
      <name val="Times New Roman"/>
      <family val="1"/>
    </font>
    <font>
      <sz val="10"/>
      <name val="Symbol"/>
      <family val="1"/>
      <charset val="2"/>
    </font>
    <font>
      <sz val="8"/>
      <name val="Arial"/>
      <family val="2"/>
    </font>
    <font>
      <sz val="9"/>
      <color rgb="FFFF0000"/>
      <name val="Arial"/>
      <family val="2"/>
    </font>
    <font>
      <b/>
      <sz val="16"/>
      <color theme="0"/>
      <name val="Tahoma"/>
      <family val="2"/>
    </font>
    <font>
      <sz val="11"/>
      <color theme="1"/>
      <name val="Cambria"/>
      <family val="2"/>
      <scheme val="major"/>
    </font>
    <font>
      <b/>
      <vertAlign val="superscript"/>
      <sz val="10"/>
      <name val="Arial"/>
      <family val="2"/>
    </font>
    <font>
      <b/>
      <i/>
      <sz val="8"/>
      <name val="Arial"/>
      <family val="2"/>
    </font>
    <font>
      <i/>
      <sz val="8"/>
      <name val="Arial"/>
      <family val="2"/>
    </font>
    <font>
      <vertAlign val="superscript"/>
      <sz val="8"/>
      <name val="Arial"/>
      <family val="2"/>
    </font>
    <font>
      <b/>
      <vertAlign val="superscript"/>
      <sz val="11"/>
      <name val="Arial"/>
      <family val="2"/>
    </font>
    <font>
      <i/>
      <vertAlign val="superscript"/>
      <sz val="9"/>
      <name val="Arial"/>
      <family val="2"/>
    </font>
    <font>
      <i/>
      <sz val="10"/>
      <name val="Calibri"/>
      <family val="2"/>
    </font>
    <font>
      <i/>
      <vertAlign val="superscript"/>
      <sz val="10"/>
      <name val="Arial"/>
      <family val="2"/>
    </font>
    <font>
      <b/>
      <sz val="9"/>
      <color theme="1"/>
      <name val="Arial"/>
      <family val="2"/>
    </font>
    <font>
      <i/>
      <sz val="9"/>
      <color theme="1"/>
      <name val="Arial"/>
      <family val="2"/>
    </font>
    <font>
      <b/>
      <sz val="9"/>
      <color theme="1"/>
      <name val="Calibri"/>
      <family val="2"/>
      <scheme val="minor"/>
    </font>
    <font>
      <i/>
      <sz val="9"/>
      <color rgb="FFFF0000"/>
      <name val="Arial"/>
      <family val="2"/>
    </font>
    <font>
      <sz val="10"/>
      <color theme="1"/>
      <name val="Arial"/>
      <family val="2"/>
    </font>
    <font>
      <vertAlign val="superscript"/>
      <sz val="9"/>
      <color theme="1"/>
      <name val="Arial"/>
      <family val="2"/>
    </font>
    <font>
      <b/>
      <sz val="10"/>
      <color theme="1"/>
      <name val="Calibri"/>
      <family val="2"/>
    </font>
    <font>
      <sz val="11"/>
      <color theme="1"/>
      <name val="Calibri"/>
      <family val="2"/>
    </font>
    <font>
      <b/>
      <sz val="16"/>
      <color indexed="9"/>
      <name val="Tahoma"/>
      <family val="2"/>
    </font>
    <font>
      <sz val="11"/>
      <color theme="1"/>
      <name val="Arial"/>
      <family val="2"/>
    </font>
    <font>
      <b/>
      <sz val="9"/>
      <color rgb="FFFF0000"/>
      <name val="Arial"/>
      <family val="2"/>
    </font>
    <font>
      <b/>
      <i/>
      <sz val="10"/>
      <name val="Arial"/>
      <family val="2"/>
    </font>
    <font>
      <b/>
      <i/>
      <sz val="16"/>
      <color rgb="FFFFFFFF"/>
      <name val="Tahoma"/>
      <family val="2"/>
    </font>
    <font>
      <b/>
      <sz val="11"/>
      <name val="Calibri"/>
      <family val="2"/>
      <scheme val="minor"/>
    </font>
    <font>
      <sz val="11"/>
      <name val="Calibri"/>
      <family val="2"/>
      <scheme val="minor"/>
    </font>
    <font>
      <u/>
      <sz val="10"/>
      <name val="Arial"/>
      <family val="2"/>
    </font>
    <font>
      <sz val="10"/>
      <color rgb="FFFF0000"/>
      <name val="Arial"/>
      <family val="2"/>
    </font>
    <font>
      <b/>
      <sz val="9.5"/>
      <name val="Arial"/>
      <family val="2"/>
    </font>
    <font>
      <sz val="10"/>
      <name val="Calibri"/>
      <family val="2"/>
    </font>
    <font>
      <b/>
      <sz val="9"/>
      <name val="Arial"/>
      <family val="2"/>
    </font>
    <font>
      <b/>
      <i/>
      <sz val="9"/>
      <name val="Arial"/>
      <family val="2"/>
    </font>
    <font>
      <b/>
      <vertAlign val="superscript"/>
      <sz val="9"/>
      <name val="Arial"/>
      <family val="2"/>
    </font>
    <font>
      <b/>
      <sz val="11"/>
      <color theme="1"/>
      <name val="Cambria"/>
      <family val="2"/>
      <scheme val="major"/>
    </font>
    <font>
      <sz val="9"/>
      <color theme="1"/>
      <name val="Cambria"/>
      <family val="2"/>
      <scheme val="major"/>
    </font>
    <font>
      <b/>
      <sz val="9"/>
      <color indexed="8"/>
      <name val="Arial"/>
      <family val="2"/>
    </font>
    <font>
      <i/>
      <sz val="10"/>
      <color rgb="FF1F1F1F"/>
      <name val="Arial"/>
      <family val="2"/>
    </font>
    <font>
      <i/>
      <sz val="10"/>
      <color theme="1"/>
      <name val="Arial"/>
      <family val="2"/>
    </font>
    <font>
      <vertAlign val="superscript"/>
      <sz val="10"/>
      <name val="Arial"/>
      <family val="2"/>
    </font>
    <font>
      <b/>
      <sz val="10"/>
      <name val="Times New Roman"/>
      <family val="1"/>
    </font>
    <font>
      <b/>
      <sz val="8"/>
      <name val="Arial"/>
      <family val="2"/>
    </font>
  </fonts>
  <fills count="7">
    <fill>
      <patternFill patternType="none"/>
    </fill>
    <fill>
      <patternFill patternType="gray125"/>
    </fill>
    <fill>
      <patternFill patternType="solid">
        <fgColor theme="0"/>
        <bgColor indexed="64"/>
      </patternFill>
    </fill>
    <fill>
      <patternFill patternType="solid">
        <fgColor rgb="FF52AF32"/>
        <bgColor indexed="64"/>
      </patternFill>
    </fill>
    <fill>
      <patternFill patternType="solid">
        <fgColor indexed="9"/>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0">
    <xf numFmtId="0" fontId="0" fillId="0" borderId="0"/>
    <xf numFmtId="0" fontId="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23" fillId="0" borderId="0"/>
    <xf numFmtId="0" fontId="39" fillId="0" borderId="0"/>
    <xf numFmtId="0" fontId="1" fillId="0" borderId="0"/>
    <xf numFmtId="0" fontId="1" fillId="0" borderId="0"/>
    <xf numFmtId="0" fontId="20" fillId="0" borderId="0"/>
  </cellStyleXfs>
  <cellXfs count="366">
    <xf numFmtId="0" fontId="0" fillId="0" borderId="0" xfId="0"/>
    <xf numFmtId="0" fontId="2" fillId="0" borderId="0" xfId="0" applyFont="1"/>
    <xf numFmtId="0" fontId="3" fillId="0" borderId="0" xfId="0" applyFont="1"/>
    <xf numFmtId="0" fontId="1" fillId="0" borderId="0" xfId="0" applyFont="1"/>
    <xf numFmtId="0" fontId="6" fillId="0" borderId="0" xfId="0" applyFont="1"/>
    <xf numFmtId="0" fontId="7" fillId="0" borderId="0" xfId="0" applyFont="1"/>
    <xf numFmtId="0" fontId="4" fillId="0" borderId="0" xfId="2" applyAlignment="1" applyProtection="1">
      <alignment horizontal="left"/>
    </xf>
    <xf numFmtId="0" fontId="4" fillId="0" borderId="0" xfId="2" applyAlignment="1" applyProtection="1"/>
    <xf numFmtId="0" fontId="1" fillId="0" borderId="1" xfId="0" applyFont="1" applyBorder="1"/>
    <xf numFmtId="0" fontId="3" fillId="0" borderId="1" xfId="0" applyFont="1" applyBorder="1"/>
    <xf numFmtId="3" fontId="3" fillId="0" borderId="0" xfId="0" applyNumberFormat="1" applyFont="1"/>
    <xf numFmtId="0" fontId="9" fillId="0" borderId="0" xfId="0" applyFont="1"/>
    <xf numFmtId="3" fontId="3" fillId="0" borderId="0" xfId="0" applyNumberFormat="1" applyFont="1" applyAlignment="1">
      <alignment horizontal="center"/>
    </xf>
    <xf numFmtId="3" fontId="3" fillId="0" borderId="1" xfId="0" applyNumberFormat="1" applyFont="1" applyBorder="1"/>
    <xf numFmtId="0" fontId="3" fillId="0" borderId="2" xfId="0" applyFont="1" applyBorder="1"/>
    <xf numFmtId="3" fontId="3" fillId="0" borderId="0" xfId="0" applyNumberFormat="1" applyFont="1" applyAlignment="1">
      <alignment horizontal="right"/>
    </xf>
    <xf numFmtId="3" fontId="1" fillId="0" borderId="0" xfId="0" applyNumberFormat="1" applyFont="1"/>
    <xf numFmtId="0" fontId="3" fillId="0" borderId="0" xfId="0" applyFont="1" applyAlignment="1">
      <alignment horizontal="right"/>
    </xf>
    <xf numFmtId="0" fontId="1" fillId="0" borderId="0" xfId="0" applyFont="1" applyAlignment="1">
      <alignment horizontal="right"/>
    </xf>
    <xf numFmtId="0" fontId="3" fillId="0" borderId="1" xfId="0" applyFont="1" applyBorder="1" applyAlignment="1">
      <alignment horizontal="right"/>
    </xf>
    <xf numFmtId="0" fontId="9" fillId="0" borderId="0" xfId="0" applyFont="1" applyAlignment="1">
      <alignment horizontal="left"/>
    </xf>
    <xf numFmtId="3" fontId="1" fillId="0" borderId="1" xfId="0" applyNumberFormat="1" applyFont="1" applyBorder="1"/>
    <xf numFmtId="0" fontId="3" fillId="0" borderId="3" xfId="0" applyFont="1" applyBorder="1"/>
    <xf numFmtId="1" fontId="3" fillId="0" borderId="0" xfId="0" applyNumberFormat="1" applyFont="1"/>
    <xf numFmtId="0" fontId="2" fillId="0" borderId="0" xfId="3" applyFont="1"/>
    <xf numFmtId="0" fontId="1" fillId="0" borderId="0" xfId="3"/>
    <xf numFmtId="0" fontId="3" fillId="0" borderId="0" xfId="3" applyFont="1"/>
    <xf numFmtId="0" fontId="11" fillId="0" borderId="0" xfId="3" applyFont="1"/>
    <xf numFmtId="3" fontId="3" fillId="0" borderId="0" xfId="3" applyNumberFormat="1" applyFont="1"/>
    <xf numFmtId="0" fontId="3" fillId="0" borderId="1" xfId="3" applyFont="1" applyBorder="1"/>
    <xf numFmtId="0" fontId="9" fillId="0" borderId="0" xfId="3" applyFont="1"/>
    <xf numFmtId="3" fontId="3" fillId="0" borderId="0" xfId="3" applyNumberFormat="1" applyFont="1" applyAlignment="1">
      <alignment horizontal="right"/>
    </xf>
    <xf numFmtId="0" fontId="3" fillId="0" borderId="0" xfId="3" applyFont="1" applyAlignment="1">
      <alignment horizontal="right"/>
    </xf>
    <xf numFmtId="0" fontId="3" fillId="0" borderId="0" xfId="3" applyFont="1" applyAlignment="1">
      <alignment horizontal="left"/>
    </xf>
    <xf numFmtId="0" fontId="11" fillId="0" borderId="0" xfId="0" applyFont="1"/>
    <xf numFmtId="0" fontId="12" fillId="0" borderId="0" xfId="0" applyFont="1"/>
    <xf numFmtId="0" fontId="13" fillId="0" borderId="0" xfId="0" applyFont="1"/>
    <xf numFmtId="3" fontId="10" fillId="0" borderId="0" xfId="3" applyNumberFormat="1" applyFont="1"/>
    <xf numFmtId="0" fontId="17" fillId="2" borderId="0" xfId="0" applyFont="1" applyFill="1" applyAlignment="1">
      <alignment vertical="center"/>
    </xf>
    <xf numFmtId="0" fontId="14" fillId="0" borderId="0" xfId="0" applyFont="1"/>
    <xf numFmtId="0" fontId="14" fillId="0" borderId="0" xfId="3" applyFont="1"/>
    <xf numFmtId="0" fontId="1" fillId="0" borderId="0" xfId="0" applyFont="1" applyAlignment="1">
      <alignment vertical="center" wrapText="1"/>
    </xf>
    <xf numFmtId="164" fontId="3" fillId="0" borderId="0" xfId="4" applyNumberFormat="1" applyFont="1"/>
    <xf numFmtId="3" fontId="3" fillId="0" borderId="0" xfId="0" applyNumberFormat="1" applyFont="1" applyAlignment="1">
      <alignment horizontal="right" vertical="center"/>
    </xf>
    <xf numFmtId="0" fontId="12" fillId="0" borderId="1" xfId="0" applyFont="1" applyBorder="1"/>
    <xf numFmtId="3" fontId="12" fillId="0" borderId="0" xfId="0" applyNumberFormat="1" applyFont="1"/>
    <xf numFmtId="0" fontId="18" fillId="0" borderId="0" xfId="0" applyFont="1"/>
    <xf numFmtId="3" fontId="13" fillId="0" borderId="0" xfId="0" applyNumberFormat="1" applyFont="1"/>
    <xf numFmtId="3" fontId="19" fillId="0" borderId="0" xfId="0" applyNumberFormat="1" applyFont="1"/>
    <xf numFmtId="0" fontId="13" fillId="0" borderId="1" xfId="0" applyFont="1" applyBorder="1"/>
    <xf numFmtId="0" fontId="3" fillId="0" borderId="0" xfId="0" applyFont="1" applyAlignment="1">
      <alignment horizontal="left" vertical="top"/>
    </xf>
    <xf numFmtId="3" fontId="3" fillId="0" borderId="0" xfId="0" applyNumberFormat="1" applyFont="1" applyAlignment="1">
      <alignment horizontal="left" vertical="top"/>
    </xf>
    <xf numFmtId="0" fontId="3" fillId="0" borderId="0" xfId="0" applyFont="1" applyAlignment="1">
      <alignment horizontal="left" vertical="center"/>
    </xf>
    <xf numFmtId="3" fontId="3" fillId="0" borderId="0" xfId="0" applyNumberFormat="1" applyFont="1" applyAlignment="1">
      <alignment horizontal="left" vertical="center"/>
    </xf>
    <xf numFmtId="3" fontId="3" fillId="0" borderId="0" xfId="0" applyNumberFormat="1" applyFont="1" applyAlignment="1">
      <alignment vertical="center"/>
    </xf>
    <xf numFmtId="0" fontId="3" fillId="0" borderId="0" xfId="0" applyFont="1" applyAlignment="1">
      <alignment vertical="center"/>
    </xf>
    <xf numFmtId="0" fontId="1" fillId="0" borderId="1" xfId="0" applyFont="1" applyBorder="1" applyAlignment="1">
      <alignment horizontal="right"/>
    </xf>
    <xf numFmtId="0" fontId="3" fillId="0" borderId="0" xfId="0" applyFont="1" applyAlignment="1">
      <alignment horizontal="left"/>
    </xf>
    <xf numFmtId="3" fontId="9" fillId="0" borderId="0" xfId="0" applyNumberFormat="1" applyFont="1" applyAlignment="1">
      <alignment horizontal="center"/>
    </xf>
    <xf numFmtId="1" fontId="9" fillId="0" borderId="0" xfId="0" applyNumberFormat="1" applyFont="1" applyAlignment="1">
      <alignment horizontal="left"/>
    </xf>
    <xf numFmtId="0" fontId="3" fillId="0" borderId="1" xfId="0" applyFont="1" applyBorder="1" applyAlignment="1">
      <alignment horizontal="left"/>
    </xf>
    <xf numFmtId="3" fontId="10" fillId="0" borderId="0" xfId="0" applyNumberFormat="1" applyFont="1"/>
    <xf numFmtId="3" fontId="20" fillId="0" borderId="0" xfId="0" applyNumberFormat="1" applyFont="1" applyAlignment="1">
      <alignment horizontal="right"/>
    </xf>
    <xf numFmtId="3" fontId="10" fillId="0" borderId="0" xfId="0" applyNumberFormat="1" applyFont="1" applyAlignment="1">
      <alignment horizontal="right"/>
    </xf>
    <xf numFmtId="3" fontId="10" fillId="0" borderId="1" xfId="0" applyNumberFormat="1" applyFont="1" applyBorder="1"/>
    <xf numFmtId="0" fontId="3" fillId="0" borderId="0" xfId="0" applyFont="1" applyAlignment="1">
      <alignment horizontal="center"/>
    </xf>
    <xf numFmtId="0" fontId="3" fillId="0" borderId="1" xfId="0" applyFont="1" applyBorder="1" applyAlignment="1">
      <alignment horizontal="center"/>
    </xf>
    <xf numFmtId="3" fontId="3" fillId="0" borderId="1" xfId="0" applyNumberFormat="1" applyFont="1" applyBorder="1" applyAlignment="1">
      <alignment horizontal="right"/>
    </xf>
    <xf numFmtId="0" fontId="1" fillId="0" borderId="3" xfId="0" applyFont="1" applyBorder="1" applyAlignment="1">
      <alignment horizontal="right"/>
    </xf>
    <xf numFmtId="0" fontId="20" fillId="0" borderId="0" xfId="0" applyFont="1"/>
    <xf numFmtId="3" fontId="16" fillId="0" borderId="0" xfId="0" applyNumberFormat="1" applyFont="1" applyAlignment="1">
      <alignment horizontal="right"/>
    </xf>
    <xf numFmtId="3" fontId="16" fillId="0" borderId="0" xfId="0" applyNumberFormat="1" applyFont="1"/>
    <xf numFmtId="1" fontId="9" fillId="0" borderId="1" xfId="0" applyNumberFormat="1" applyFont="1" applyBorder="1" applyAlignment="1">
      <alignment horizontal="left"/>
    </xf>
    <xf numFmtId="3" fontId="1" fillId="0" borderId="0" xfId="0" applyNumberFormat="1" applyFont="1" applyAlignment="1">
      <alignment horizontal="right"/>
    </xf>
    <xf numFmtId="165" fontId="3" fillId="0" borderId="0" xfId="0" applyNumberFormat="1" applyFont="1"/>
    <xf numFmtId="166" fontId="3" fillId="0" borderId="0" xfId="0" applyNumberFormat="1" applyFont="1"/>
    <xf numFmtId="0" fontId="2" fillId="0" borderId="0" xfId="0" applyFont="1" applyAlignment="1">
      <alignment wrapText="1"/>
    </xf>
    <xf numFmtId="0" fontId="1" fillId="0" borderId="0" xfId="0" applyFont="1" applyAlignment="1">
      <alignment wrapText="1"/>
    </xf>
    <xf numFmtId="0" fontId="9" fillId="0" borderId="0" xfId="3" applyFont="1" applyAlignment="1">
      <alignment horizontal="left"/>
    </xf>
    <xf numFmtId="3" fontId="10" fillId="0" borderId="0" xfId="0" applyNumberFormat="1" applyFont="1" applyAlignment="1">
      <alignment horizontal="center"/>
    </xf>
    <xf numFmtId="0" fontId="10" fillId="4" borderId="0" xfId="0" applyFont="1" applyFill="1"/>
    <xf numFmtId="0" fontId="0" fillId="0" borderId="1" xfId="0" applyBorder="1"/>
    <xf numFmtId="9" fontId="3" fillId="0" borderId="0" xfId="4" applyFont="1"/>
    <xf numFmtId="9" fontId="13" fillId="0" borderId="0" xfId="4" applyFont="1"/>
    <xf numFmtId="9" fontId="3" fillId="0" borderId="0" xfId="4" applyFont="1" applyAlignment="1">
      <alignment horizontal="right"/>
    </xf>
    <xf numFmtId="3" fontId="1" fillId="0" borderId="0" xfId="3" applyNumberFormat="1"/>
    <xf numFmtId="167" fontId="3" fillId="0" borderId="0" xfId="0" applyNumberFormat="1" applyFont="1" applyAlignment="1">
      <alignment horizontal="right"/>
    </xf>
    <xf numFmtId="0" fontId="1" fillId="0" borderId="3" xfId="0" applyFont="1" applyBorder="1"/>
    <xf numFmtId="0" fontId="11" fillId="0" borderId="1" xfId="3" applyFont="1" applyBorder="1"/>
    <xf numFmtId="3" fontId="3" fillId="0" borderId="0" xfId="4" applyNumberFormat="1" applyFont="1"/>
    <xf numFmtId="3" fontId="3" fillId="0" borderId="1" xfId="3" applyNumberFormat="1" applyFont="1" applyBorder="1"/>
    <xf numFmtId="164" fontId="3" fillId="0" borderId="1" xfId="4" applyNumberFormat="1" applyFont="1" applyBorder="1"/>
    <xf numFmtId="0" fontId="10" fillId="0" borderId="0" xfId="0" applyFont="1"/>
    <xf numFmtId="3" fontId="16" fillId="0" borderId="1" xfId="0" applyNumberFormat="1" applyFont="1" applyBorder="1" applyAlignment="1">
      <alignment horizontal="right"/>
    </xf>
    <xf numFmtId="0" fontId="25" fillId="0" borderId="0" xfId="0" applyFont="1"/>
    <xf numFmtId="0" fontId="26" fillId="0" borderId="0" xfId="0" applyFont="1"/>
    <xf numFmtId="3" fontId="20" fillId="0" borderId="0" xfId="0" applyNumberFormat="1" applyFont="1"/>
    <xf numFmtId="3" fontId="20" fillId="0" borderId="1" xfId="0" applyNumberFormat="1" applyFont="1" applyBorder="1"/>
    <xf numFmtId="0" fontId="27" fillId="0" borderId="0" xfId="0" applyFont="1"/>
    <xf numFmtId="0" fontId="11" fillId="0" borderId="0" xfId="0" applyFont="1" applyAlignment="1">
      <alignment horizontal="left"/>
    </xf>
    <xf numFmtId="0" fontId="2" fillId="0" borderId="0" xfId="0" applyFont="1" applyAlignment="1">
      <alignment vertical="center" wrapText="1"/>
    </xf>
    <xf numFmtId="3" fontId="9" fillId="0" borderId="0" xfId="0" applyNumberFormat="1" applyFont="1"/>
    <xf numFmtId="0" fontId="11" fillId="0" borderId="1" xfId="0" applyFont="1" applyBorder="1"/>
    <xf numFmtId="0" fontId="11" fillId="0" borderId="0" xfId="0" applyFont="1" applyAlignment="1">
      <alignment horizontal="left" vertical="top"/>
    </xf>
    <xf numFmtId="0" fontId="11" fillId="0" borderId="0" xfId="0" applyFont="1" applyAlignment="1">
      <alignment horizontal="left" vertical="center"/>
    </xf>
    <xf numFmtId="3" fontId="11" fillId="0" borderId="0" xfId="0" applyNumberFormat="1" applyFont="1"/>
    <xf numFmtId="0" fontId="11" fillId="0" borderId="1" xfId="0" applyFont="1" applyBorder="1" applyAlignment="1">
      <alignment horizontal="right"/>
    </xf>
    <xf numFmtId="0" fontId="11" fillId="0" borderId="1" xfId="0" applyFont="1" applyBorder="1" applyAlignment="1">
      <alignment horizontal="center"/>
    </xf>
    <xf numFmtId="9" fontId="3" fillId="0" borderId="1" xfId="4" applyFont="1" applyBorder="1" applyAlignment="1">
      <alignment horizontal="right"/>
    </xf>
    <xf numFmtId="0" fontId="14" fillId="0" borderId="1" xfId="0" applyFont="1" applyBorder="1" applyAlignment="1">
      <alignment horizontal="right"/>
    </xf>
    <xf numFmtId="0" fontId="1" fillId="0" borderId="1" xfId="3" applyBorder="1"/>
    <xf numFmtId="3" fontId="10" fillId="0" borderId="0" xfId="3" applyNumberFormat="1" applyFont="1" applyAlignment="1">
      <alignment horizontal="center"/>
    </xf>
    <xf numFmtId="0" fontId="3" fillId="0" borderId="0" xfId="3" applyFont="1" applyAlignment="1">
      <alignment horizontal="center"/>
    </xf>
    <xf numFmtId="0" fontId="11" fillId="0" borderId="0" xfId="3" applyFont="1" applyAlignment="1">
      <alignment horizontal="center"/>
    </xf>
    <xf numFmtId="3" fontId="10" fillId="0" borderId="0" xfId="3" applyNumberFormat="1" applyFont="1" applyAlignment="1">
      <alignment horizontal="right"/>
    </xf>
    <xf numFmtId="3" fontId="10" fillId="0" borderId="1" xfId="3" applyNumberFormat="1" applyFont="1" applyBorder="1" applyAlignment="1">
      <alignment horizontal="right"/>
    </xf>
    <xf numFmtId="3" fontId="10" fillId="0" borderId="1" xfId="3" applyNumberFormat="1" applyFont="1" applyBorder="1" applyAlignment="1">
      <alignment horizontal="center"/>
    </xf>
    <xf numFmtId="0" fontId="3" fillId="0" borderId="1" xfId="3" applyFont="1" applyBorder="1" applyAlignment="1">
      <alignment horizontal="center"/>
    </xf>
    <xf numFmtId="0" fontId="23" fillId="0" borderId="0" xfId="5"/>
    <xf numFmtId="0" fontId="16" fillId="0" borderId="0" xfId="5" applyFont="1"/>
    <xf numFmtId="0" fontId="23" fillId="0" borderId="2" xfId="5" applyBorder="1"/>
    <xf numFmtId="3" fontId="16" fillId="0" borderId="0" xfId="5" applyNumberFormat="1" applyFont="1"/>
    <xf numFmtId="0" fontId="32" fillId="0" borderId="0" xfId="5" applyFont="1"/>
    <xf numFmtId="0" fontId="16" fillId="0" borderId="1" xfId="5" applyFont="1" applyBorder="1"/>
    <xf numFmtId="0" fontId="23" fillId="0" borderId="1" xfId="5" applyBorder="1"/>
    <xf numFmtId="3" fontId="16" fillId="0" borderId="1" xfId="5" applyNumberFormat="1" applyFont="1" applyBorder="1"/>
    <xf numFmtId="0" fontId="33" fillId="0" borderId="0" xfId="5" applyFont="1"/>
    <xf numFmtId="3" fontId="34" fillId="0" borderId="0" xfId="3" applyNumberFormat="1" applyFont="1"/>
    <xf numFmtId="0" fontId="16" fillId="0" borderId="0" xfId="0" applyFont="1" applyAlignment="1">
      <alignment horizontal="left"/>
    </xf>
    <xf numFmtId="0" fontId="16" fillId="0" borderId="0" xfId="0" applyFont="1"/>
    <xf numFmtId="0" fontId="16" fillId="0" borderId="0" xfId="3" applyFont="1"/>
    <xf numFmtId="0" fontId="33" fillId="0" borderId="0" xfId="0" applyFont="1" applyAlignment="1">
      <alignment horizontal="left"/>
    </xf>
    <xf numFmtId="0" fontId="17" fillId="0" borderId="0" xfId="0" applyFont="1"/>
    <xf numFmtId="0" fontId="36" fillId="0" borderId="0" xfId="3" applyFont="1"/>
    <xf numFmtId="167" fontId="3" fillId="0" borderId="0" xfId="0" applyNumberFormat="1" applyFont="1" applyAlignment="1">
      <alignment horizontal="center"/>
    </xf>
    <xf numFmtId="167" fontId="20" fillId="0" borderId="0" xfId="0" applyNumberFormat="1" applyFont="1" applyAlignment="1">
      <alignment horizontal="center"/>
    </xf>
    <xf numFmtId="167" fontId="3" fillId="0" borderId="0" xfId="0" applyNumberFormat="1" applyFont="1" applyAlignment="1">
      <alignment horizontal="center" vertical="center"/>
    </xf>
    <xf numFmtId="167" fontId="1" fillId="0" borderId="0" xfId="0" applyNumberFormat="1" applyFont="1" applyAlignment="1">
      <alignment horizontal="center"/>
    </xf>
    <xf numFmtId="167" fontId="3" fillId="0" borderId="0" xfId="4" applyNumberFormat="1" applyFont="1" applyAlignment="1">
      <alignment horizontal="center"/>
    </xf>
    <xf numFmtId="164" fontId="3" fillId="0" borderId="0" xfId="4" applyNumberFormat="1" applyFont="1" applyBorder="1" applyAlignment="1">
      <alignment horizontal="center"/>
    </xf>
    <xf numFmtId="164" fontId="3" fillId="0" borderId="0" xfId="4" applyNumberFormat="1" applyFont="1" applyBorder="1" applyAlignment="1">
      <alignment horizontal="right"/>
    </xf>
    <xf numFmtId="0" fontId="11" fillId="0" borderId="0" xfId="0" applyFont="1" applyAlignment="1">
      <alignment horizontal="right"/>
    </xf>
    <xf numFmtId="0" fontId="14" fillId="0" borderId="0" xfId="0" applyFont="1" applyAlignment="1">
      <alignment horizontal="right"/>
    </xf>
    <xf numFmtId="0" fontId="3" fillId="0" borderId="1" xfId="3" applyFont="1" applyBorder="1" applyAlignment="1">
      <alignment horizontal="right"/>
    </xf>
    <xf numFmtId="3" fontId="3" fillId="2" borderId="0" xfId="0" applyNumberFormat="1" applyFont="1" applyFill="1"/>
    <xf numFmtId="3" fontId="3" fillId="0" borderId="0" xfId="4" applyNumberFormat="1" applyFont="1" applyFill="1"/>
    <xf numFmtId="164" fontId="3" fillId="0" borderId="1" xfId="4" applyNumberFormat="1" applyFont="1" applyBorder="1" applyAlignment="1">
      <alignment horizontal="center"/>
    </xf>
    <xf numFmtId="3" fontId="3" fillId="0" borderId="1" xfId="4" applyNumberFormat="1" applyFont="1" applyBorder="1"/>
    <xf numFmtId="3" fontId="3" fillId="0" borderId="0" xfId="4" applyNumberFormat="1" applyFont="1" applyBorder="1" applyAlignment="1">
      <alignment horizontal="right" vertical="top"/>
    </xf>
    <xf numFmtId="0" fontId="1" fillId="0" borderId="0" xfId="0" applyFont="1" applyAlignment="1">
      <alignment horizontal="center" vertical="top"/>
    </xf>
    <xf numFmtId="0" fontId="1" fillId="0" borderId="1" xfId="0" applyFont="1" applyBorder="1" applyAlignment="1">
      <alignment horizontal="center" vertical="top"/>
    </xf>
    <xf numFmtId="0" fontId="10" fillId="4" borderId="1" xfId="0" applyFont="1" applyFill="1" applyBorder="1"/>
    <xf numFmtId="3" fontId="23" fillId="0" borderId="0" xfId="5" applyNumberFormat="1"/>
    <xf numFmtId="9" fontId="3" fillId="0" borderId="0" xfId="4" applyFont="1" applyBorder="1" applyAlignment="1">
      <alignment horizontal="right"/>
    </xf>
    <xf numFmtId="3" fontId="16" fillId="0" borderId="0" xfId="3" applyNumberFormat="1" applyFont="1"/>
    <xf numFmtId="3" fontId="3" fillId="2" borderId="0" xfId="0" applyNumberFormat="1" applyFont="1" applyFill="1" applyAlignment="1">
      <alignment horizontal="right"/>
    </xf>
    <xf numFmtId="0" fontId="20" fillId="2" borderId="0" xfId="0" applyFont="1" applyFill="1"/>
    <xf numFmtId="3" fontId="3" fillId="2" borderId="0" xfId="0" applyNumberFormat="1" applyFont="1" applyFill="1" applyAlignment="1">
      <alignment horizontal="right" vertical="center"/>
    </xf>
    <xf numFmtId="0" fontId="1" fillId="2" borderId="0" xfId="0" applyFont="1" applyFill="1"/>
    <xf numFmtId="3" fontId="9" fillId="2" borderId="0" xfId="0" applyNumberFormat="1" applyFont="1" applyFill="1" applyAlignment="1">
      <alignment horizontal="left"/>
    </xf>
    <xf numFmtId="3" fontId="3" fillId="2" borderId="1" xfId="0" applyNumberFormat="1" applyFont="1" applyFill="1" applyBorder="1" applyAlignment="1">
      <alignment horizontal="right" vertical="center"/>
    </xf>
    <xf numFmtId="3" fontId="20" fillId="2" borderId="0" xfId="0" applyNumberFormat="1" applyFont="1" applyFill="1"/>
    <xf numFmtId="3" fontId="20" fillId="2" borderId="1" xfId="0" applyNumberFormat="1" applyFont="1" applyFill="1" applyBorder="1"/>
    <xf numFmtId="3" fontId="3" fillId="0" borderId="0" xfId="4" applyNumberFormat="1" applyFont="1" applyAlignment="1">
      <alignment horizontal="right"/>
    </xf>
    <xf numFmtId="3" fontId="3" fillId="0" borderId="1" xfId="3" applyNumberFormat="1" applyFont="1" applyBorder="1" applyAlignment="1">
      <alignment horizontal="right"/>
    </xf>
    <xf numFmtId="3" fontId="16" fillId="0" borderId="0" xfId="5" applyNumberFormat="1" applyFont="1" applyAlignment="1">
      <alignment horizontal="right"/>
    </xf>
    <xf numFmtId="3" fontId="9" fillId="0" borderId="0" xfId="0" applyNumberFormat="1" applyFont="1" applyAlignment="1">
      <alignment horizontal="left"/>
    </xf>
    <xf numFmtId="3" fontId="3" fillId="0" borderId="0" xfId="4" applyNumberFormat="1" applyFont="1" applyBorder="1" applyAlignment="1">
      <alignment horizontal="center" vertical="top"/>
    </xf>
    <xf numFmtId="0" fontId="3" fillId="0" borderId="0" xfId="0" applyFont="1" applyAlignment="1">
      <alignment horizontal="center" vertical="top"/>
    </xf>
    <xf numFmtId="3" fontId="3" fillId="0" borderId="0" xfId="0" applyNumberFormat="1" applyFont="1" applyAlignment="1">
      <alignment horizontal="center" vertical="top"/>
    </xf>
    <xf numFmtId="164" fontId="3" fillId="0" borderId="0" xfId="4" applyNumberFormat="1" applyFont="1" applyBorder="1"/>
    <xf numFmtId="3" fontId="3" fillId="0" borderId="0" xfId="4" applyNumberFormat="1" applyFont="1" applyBorder="1"/>
    <xf numFmtId="3" fontId="3" fillId="0" borderId="1" xfId="4" applyNumberFormat="1" applyFont="1" applyBorder="1" applyAlignment="1">
      <alignment horizontal="right" vertical="top"/>
    </xf>
    <xf numFmtId="0" fontId="3" fillId="0" borderId="1" xfId="0" applyFont="1" applyBorder="1" applyAlignment="1">
      <alignment horizontal="right" vertical="top"/>
    </xf>
    <xf numFmtId="3" fontId="3" fillId="0" borderId="1" xfId="0" applyNumberFormat="1" applyFont="1" applyBorder="1" applyAlignment="1">
      <alignment horizontal="right" vertical="top"/>
    </xf>
    <xf numFmtId="3" fontId="12" fillId="0" borderId="0" xfId="4" applyNumberFormat="1" applyFont="1" applyAlignment="1">
      <alignment horizontal="right"/>
    </xf>
    <xf numFmtId="3" fontId="0" fillId="0" borderId="0" xfId="0" applyNumberFormat="1"/>
    <xf numFmtId="0" fontId="3" fillId="0" borderId="0" xfId="0" applyFont="1" applyAlignment="1">
      <alignment horizontal="right" vertical="top"/>
    </xf>
    <xf numFmtId="3" fontId="3" fillId="0" borderId="0" xfId="0" applyNumberFormat="1" applyFont="1" applyAlignment="1">
      <alignment horizontal="right" vertical="top"/>
    </xf>
    <xf numFmtId="0" fontId="16" fillId="0" borderId="0" xfId="5" applyFont="1" applyAlignment="1">
      <alignment vertical="center"/>
    </xf>
    <xf numFmtId="3" fontId="9" fillId="0" borderId="1" xfId="0" applyNumberFormat="1" applyFont="1" applyBorder="1" applyAlignment="1">
      <alignment horizontal="left"/>
    </xf>
    <xf numFmtId="3" fontId="3" fillId="0" borderId="1" xfId="4" applyNumberFormat="1" applyFont="1" applyBorder="1" applyAlignment="1">
      <alignment horizontal="right"/>
    </xf>
    <xf numFmtId="1" fontId="3" fillId="0" borderId="0" xfId="0" applyNumberFormat="1" applyFont="1" applyAlignment="1">
      <alignment horizontal="right"/>
    </xf>
    <xf numFmtId="1" fontId="16" fillId="0" borderId="1" xfId="5" applyNumberFormat="1" applyFont="1" applyBorder="1"/>
    <xf numFmtId="0" fontId="1" fillId="0" borderId="0" xfId="7"/>
    <xf numFmtId="0" fontId="2" fillId="0" borderId="0" xfId="7" applyFont="1"/>
    <xf numFmtId="0" fontId="1" fillId="0" borderId="0" xfId="7" applyAlignment="1">
      <alignment wrapText="1"/>
    </xf>
    <xf numFmtId="9" fontId="12" fillId="0" borderId="0" xfId="4" applyFont="1"/>
    <xf numFmtId="0" fontId="3" fillId="2" borderId="0" xfId="0" applyFont="1" applyFill="1"/>
    <xf numFmtId="0" fontId="3" fillId="2" borderId="0" xfId="3" applyFont="1" applyFill="1"/>
    <xf numFmtId="3" fontId="3" fillId="2" borderId="0" xfId="3" applyNumberFormat="1" applyFont="1" applyFill="1"/>
    <xf numFmtId="3" fontId="3" fillId="2" borderId="1" xfId="0" applyNumberFormat="1" applyFont="1" applyFill="1" applyBorder="1"/>
    <xf numFmtId="0" fontId="3" fillId="2" borderId="1" xfId="0" applyFont="1" applyFill="1" applyBorder="1"/>
    <xf numFmtId="0" fontId="3" fillId="2" borderId="1" xfId="3" applyFont="1" applyFill="1" applyBorder="1"/>
    <xf numFmtId="0" fontId="9" fillId="0" borderId="1" xfId="0" applyFont="1" applyBorder="1" applyAlignment="1">
      <alignment horizontal="left"/>
    </xf>
    <xf numFmtId="9" fontId="3" fillId="0" borderId="1" xfId="4" applyFont="1" applyBorder="1"/>
    <xf numFmtId="3" fontId="41" fillId="0" borderId="0" xfId="5" applyNumberFormat="1" applyFont="1"/>
    <xf numFmtId="9" fontId="3" fillId="0" borderId="0" xfId="4" applyFont="1" applyFill="1"/>
    <xf numFmtId="3" fontId="3" fillId="0" borderId="0" xfId="4" applyNumberFormat="1" applyFont="1" applyFill="1" applyAlignment="1">
      <alignment horizontal="right"/>
    </xf>
    <xf numFmtId="3" fontId="12" fillId="0" borderId="0" xfId="4" applyNumberFormat="1" applyFont="1" applyBorder="1" applyAlignment="1">
      <alignment horizontal="right"/>
    </xf>
    <xf numFmtId="3" fontId="10" fillId="4" borderId="1" xfId="0" applyNumberFormat="1" applyFont="1" applyFill="1" applyBorder="1" applyAlignment="1">
      <alignment horizontal="right"/>
    </xf>
    <xf numFmtId="0" fontId="10" fillId="4" borderId="1" xfId="0" applyFont="1" applyFill="1" applyBorder="1" applyAlignment="1">
      <alignment horizontal="right"/>
    </xf>
    <xf numFmtId="164" fontId="12" fillId="0" borderId="1" xfId="4" applyNumberFormat="1" applyFont="1" applyBorder="1" applyAlignment="1">
      <alignment horizontal="right"/>
    </xf>
    <xf numFmtId="3" fontId="10" fillId="0" borderId="1" xfId="3" applyNumberFormat="1" applyFont="1" applyBorder="1"/>
    <xf numFmtId="0" fontId="26" fillId="0" borderId="1" xfId="0" applyFont="1" applyBorder="1"/>
    <xf numFmtId="0" fontId="20" fillId="0" borderId="1" xfId="0" applyFont="1" applyBorder="1"/>
    <xf numFmtId="0" fontId="9" fillId="0" borderId="2" xfId="0" applyFont="1" applyBorder="1" applyAlignment="1">
      <alignment horizontal="left"/>
    </xf>
    <xf numFmtId="0" fontId="3" fillId="0" borderId="2" xfId="0" applyFont="1" applyBorder="1" applyAlignment="1">
      <alignment horizontal="right"/>
    </xf>
    <xf numFmtId="0" fontId="9" fillId="0" borderId="2" xfId="0" applyFont="1" applyBorder="1"/>
    <xf numFmtId="0" fontId="42" fillId="0" borderId="0" xfId="0" applyFont="1"/>
    <xf numFmtId="0" fontId="42" fillId="0" borderId="1" xfId="0" applyFont="1" applyBorder="1"/>
    <xf numFmtId="0" fontId="42" fillId="0" borderId="0" xfId="0" applyFont="1" applyAlignment="1">
      <alignment horizontal="right"/>
    </xf>
    <xf numFmtId="0" fontId="9" fillId="0" borderId="0" xfId="0" applyFont="1" applyAlignment="1">
      <alignment horizontal="right"/>
    </xf>
    <xf numFmtId="0" fontId="42" fillId="0" borderId="1" xfId="0" applyFont="1" applyBorder="1" applyAlignment="1">
      <alignment horizontal="right"/>
    </xf>
    <xf numFmtId="0" fontId="2" fillId="0" borderId="1" xfId="0" applyFont="1" applyBorder="1"/>
    <xf numFmtId="3" fontId="3" fillId="0" borderId="1" xfId="4" applyNumberFormat="1" applyFont="1" applyFill="1" applyBorder="1"/>
    <xf numFmtId="0" fontId="7" fillId="0" borderId="0" xfId="3" applyFont="1"/>
    <xf numFmtId="0" fontId="1" fillId="2" borderId="0" xfId="3" applyFill="1"/>
    <xf numFmtId="0" fontId="8" fillId="0" borderId="0" xfId="3" applyFont="1"/>
    <xf numFmtId="0" fontId="1" fillId="2" borderId="0" xfId="7" applyFill="1"/>
    <xf numFmtId="0" fontId="45" fillId="0" borderId="0" xfId="7" applyFont="1"/>
    <xf numFmtId="0" fontId="46" fillId="0" borderId="0" xfId="7" applyFont="1"/>
    <xf numFmtId="0" fontId="46" fillId="0" borderId="0" xfId="7" applyFont="1" applyAlignment="1">
      <alignment wrapText="1"/>
    </xf>
    <xf numFmtId="0" fontId="0" fillId="0" borderId="0" xfId="0" applyAlignment="1">
      <alignment wrapText="1"/>
    </xf>
    <xf numFmtId="0" fontId="40" fillId="3" borderId="0" xfId="7" applyFont="1" applyFill="1" applyAlignment="1">
      <alignment horizontal="center" vertical="center" wrapText="1"/>
    </xf>
    <xf numFmtId="0" fontId="48" fillId="0" borderId="0" xfId="0" applyFont="1"/>
    <xf numFmtId="0" fontId="1" fillId="2" borderId="0" xfId="8" applyFill="1"/>
    <xf numFmtId="0" fontId="49" fillId="2" borderId="0" xfId="8" applyFont="1" applyFill="1" applyAlignment="1">
      <alignment vertical="center"/>
    </xf>
    <xf numFmtId="0" fontId="43" fillId="2" borderId="0" xfId="8" applyFont="1" applyFill="1"/>
    <xf numFmtId="0" fontId="2" fillId="0" borderId="0" xfId="8" applyFont="1"/>
    <xf numFmtId="0" fontId="1" fillId="2" borderId="0" xfId="9" applyFont="1" applyFill="1" applyAlignment="1">
      <alignment horizontal="left"/>
    </xf>
    <xf numFmtId="0" fontId="50" fillId="2" borderId="0" xfId="9" applyFont="1" applyFill="1" applyAlignment="1">
      <alignment horizontal="left"/>
    </xf>
    <xf numFmtId="0" fontId="1" fillId="2" borderId="0" xfId="9" applyFont="1" applyFill="1"/>
    <xf numFmtId="0" fontId="1" fillId="2" borderId="0" xfId="9" quotePrefix="1" applyFont="1" applyFill="1" applyAlignment="1">
      <alignment horizontal="left"/>
    </xf>
    <xf numFmtId="0" fontId="47" fillId="2" borderId="0" xfId="9" applyFont="1" applyFill="1" applyAlignment="1">
      <alignment horizontal="left"/>
    </xf>
    <xf numFmtId="0" fontId="1" fillId="2" borderId="0" xfId="9" applyFont="1" applyFill="1" applyAlignment="1">
      <alignment wrapText="1"/>
    </xf>
    <xf numFmtId="0" fontId="1" fillId="2" borderId="0" xfId="8" applyFill="1" applyAlignment="1">
      <alignment wrapText="1"/>
    </xf>
    <xf numFmtId="0" fontId="3" fillId="5" borderId="0" xfId="0" applyFont="1" applyFill="1"/>
    <xf numFmtId="3" fontId="51" fillId="0" borderId="2" xfId="0" applyNumberFormat="1" applyFont="1" applyBorder="1"/>
    <xf numFmtId="0" fontId="54" fillId="0" borderId="2" xfId="5" applyFont="1" applyBorder="1"/>
    <xf numFmtId="3" fontId="32" fillId="0" borderId="2" xfId="5" applyNumberFormat="1" applyFont="1" applyBorder="1"/>
    <xf numFmtId="9" fontId="3" fillId="0" borderId="0" xfId="4" applyFont="1" applyFill="1" applyAlignment="1">
      <alignment horizontal="right"/>
    </xf>
    <xf numFmtId="0" fontId="14" fillId="0" borderId="0" xfId="7" applyFont="1"/>
    <xf numFmtId="0" fontId="3" fillId="0" borderId="0" xfId="7" applyFont="1"/>
    <xf numFmtId="0" fontId="1" fillId="0" borderId="0" xfId="7" applyAlignment="1">
      <alignment horizontal="right"/>
    </xf>
    <xf numFmtId="3" fontId="3" fillId="0" borderId="0" xfId="7" applyNumberFormat="1" applyFont="1"/>
    <xf numFmtId="0" fontId="12" fillId="0" borderId="0" xfId="7" applyFont="1"/>
    <xf numFmtId="3" fontId="1" fillId="0" borderId="0" xfId="7" applyNumberFormat="1"/>
    <xf numFmtId="0" fontId="3" fillId="0" borderId="0" xfId="7" applyFont="1" applyAlignment="1">
      <alignment horizontal="left"/>
    </xf>
    <xf numFmtId="0" fontId="11" fillId="0" borderId="0" xfId="7" applyFont="1" applyAlignment="1">
      <alignment horizontal="left"/>
    </xf>
    <xf numFmtId="0" fontId="9" fillId="0" borderId="0" xfId="7" applyFont="1"/>
    <xf numFmtId="4" fontId="3" fillId="0" borderId="0" xfId="7" applyNumberFormat="1" applyFont="1"/>
    <xf numFmtId="0" fontId="1" fillId="0" borderId="1" xfId="7" applyBorder="1"/>
    <xf numFmtId="0" fontId="16" fillId="0" borderId="0" xfId="5" applyFont="1" applyAlignment="1">
      <alignment horizontal="right"/>
    </xf>
    <xf numFmtId="49" fontId="10" fillId="0" borderId="0" xfId="7" applyNumberFormat="1" applyFont="1"/>
    <xf numFmtId="3" fontId="3" fillId="0" borderId="0" xfId="7" applyNumberFormat="1" applyFont="1" applyAlignment="1">
      <alignment horizontal="right"/>
    </xf>
    <xf numFmtId="3" fontId="3" fillId="0" borderId="0" xfId="4" applyNumberFormat="1" applyFont="1" applyAlignment="1"/>
    <xf numFmtId="0" fontId="1" fillId="0" borderId="0" xfId="0" applyFont="1" applyAlignment="1">
      <alignment horizontal="left"/>
    </xf>
    <xf numFmtId="0" fontId="3" fillId="0" borderId="1" xfId="0" applyFont="1" applyBorder="1" applyAlignment="1">
      <alignment wrapText="1"/>
    </xf>
    <xf numFmtId="3" fontId="51" fillId="0" borderId="2" xfId="7" applyNumberFormat="1" applyFont="1" applyBorder="1"/>
    <xf numFmtId="0" fontId="51" fillId="0" borderId="2" xfId="3" applyFont="1" applyBorder="1"/>
    <xf numFmtId="0" fontId="51" fillId="0" borderId="0" xfId="3" applyFont="1"/>
    <xf numFmtId="0" fontId="3" fillId="0" borderId="1" xfId="7" applyFont="1" applyBorder="1"/>
    <xf numFmtId="0" fontId="3" fillId="0" borderId="1" xfId="7" applyFont="1" applyBorder="1" applyAlignment="1">
      <alignment horizontal="right"/>
    </xf>
    <xf numFmtId="3" fontId="51" fillId="0" borderId="2" xfId="3" applyNumberFormat="1" applyFont="1" applyBorder="1" applyAlignment="1">
      <alignment horizontal="right"/>
    </xf>
    <xf numFmtId="3" fontId="53" fillId="0" borderId="1" xfId="7" applyNumberFormat="1" applyFont="1" applyBorder="1" applyAlignment="1">
      <alignment horizontal="right"/>
    </xf>
    <xf numFmtId="3" fontId="51" fillId="0" borderId="2" xfId="7" applyNumberFormat="1" applyFont="1" applyBorder="1" applyAlignment="1">
      <alignment horizontal="right"/>
    </xf>
    <xf numFmtId="0" fontId="3" fillId="0" borderId="0" xfId="7" applyFont="1" applyAlignment="1">
      <alignment horizontal="right"/>
    </xf>
    <xf numFmtId="3" fontId="53" fillId="0" borderId="0" xfId="7" applyNumberFormat="1" applyFont="1" applyAlignment="1">
      <alignment horizontal="right"/>
    </xf>
    <xf numFmtId="3" fontId="32" fillId="0" borderId="2" xfId="5" applyNumberFormat="1" applyFont="1" applyBorder="1" applyAlignment="1">
      <alignment horizontal="right"/>
    </xf>
    <xf numFmtId="0" fontId="51" fillId="0" borderId="0" xfId="7" applyFont="1"/>
    <xf numFmtId="0" fontId="55" fillId="0" borderId="0" xfId="5" applyFont="1"/>
    <xf numFmtId="3" fontId="16" fillId="0" borderId="3" xfId="5" applyNumberFormat="1" applyFont="1" applyBorder="1"/>
    <xf numFmtId="0" fontId="54" fillId="0" borderId="0" xfId="5" applyFont="1"/>
    <xf numFmtId="3" fontId="16" fillId="0" borderId="3" xfId="5" applyNumberFormat="1" applyFont="1" applyBorder="1" applyAlignment="1">
      <alignment horizontal="right"/>
    </xf>
    <xf numFmtId="0" fontId="55" fillId="0" borderId="0" xfId="5" applyFont="1" applyAlignment="1">
      <alignment horizontal="right"/>
    </xf>
    <xf numFmtId="3" fontId="51" fillId="0" borderId="2" xfId="0" applyNumberFormat="1" applyFont="1" applyBorder="1" applyAlignment="1">
      <alignment horizontal="right"/>
    </xf>
    <xf numFmtId="0" fontId="51" fillId="0" borderId="0" xfId="7" applyFont="1" applyAlignment="1">
      <alignment horizontal="right"/>
    </xf>
    <xf numFmtId="0" fontId="51" fillId="0" borderId="2" xfId="0" applyFont="1" applyBorder="1"/>
    <xf numFmtId="3" fontId="51" fillId="0" borderId="2" xfId="3" applyNumberFormat="1" applyFont="1" applyBorder="1"/>
    <xf numFmtId="9" fontId="51" fillId="0" borderId="2" xfId="4" applyFont="1" applyBorder="1" applyAlignment="1">
      <alignment horizontal="right"/>
    </xf>
    <xf numFmtId="3" fontId="51" fillId="0" borderId="2" xfId="4" applyNumberFormat="1" applyFont="1" applyBorder="1" applyAlignment="1">
      <alignment horizontal="right"/>
    </xf>
    <xf numFmtId="3" fontId="56" fillId="0" borderId="2" xfId="3" applyNumberFormat="1" applyFont="1" applyBorder="1"/>
    <xf numFmtId="0" fontId="51" fillId="0" borderId="1" xfId="0" applyFont="1" applyBorder="1"/>
    <xf numFmtId="3" fontId="51" fillId="0" borderId="1" xfId="3" applyNumberFormat="1" applyFont="1" applyBorder="1"/>
    <xf numFmtId="3" fontId="42" fillId="0" borderId="1" xfId="0" applyNumberFormat="1" applyFont="1" applyBorder="1"/>
    <xf numFmtId="3" fontId="56" fillId="0" borderId="1" xfId="0" applyNumberFormat="1" applyFont="1" applyBorder="1"/>
    <xf numFmtId="0" fontId="2" fillId="0" borderId="2" xfId="0" applyFont="1" applyBorder="1" applyAlignment="1">
      <alignment horizontal="center" vertical="top"/>
    </xf>
    <xf numFmtId="3" fontId="3" fillId="0" borderId="0" xfId="4" applyNumberFormat="1" applyFont="1" applyFill="1" applyBorder="1"/>
    <xf numFmtId="3" fontId="16" fillId="6" borderId="0" xfId="0" applyNumberFormat="1" applyFont="1" applyFill="1" applyAlignment="1">
      <alignment horizontal="right" vertical="center"/>
    </xf>
    <xf numFmtId="3" fontId="10" fillId="4" borderId="0" xfId="0" applyNumberFormat="1" applyFont="1" applyFill="1"/>
    <xf numFmtId="3" fontId="16" fillId="0" borderId="0" xfId="0" applyNumberFormat="1" applyFont="1" applyAlignment="1">
      <alignment horizontal="right" vertical="center"/>
    </xf>
    <xf numFmtId="9" fontId="11" fillId="0" borderId="0" xfId="4" applyFont="1" applyBorder="1"/>
    <xf numFmtId="164" fontId="11" fillId="0" borderId="0" xfId="4" applyNumberFormat="1" applyFont="1" applyBorder="1"/>
    <xf numFmtId="0" fontId="3" fillId="0" borderId="1" xfId="3" applyFont="1" applyBorder="1" applyAlignment="1">
      <alignment horizontal="left"/>
    </xf>
    <xf numFmtId="0" fontId="57" fillId="0" borderId="0" xfId="0" applyFont="1" applyAlignment="1">
      <alignment horizontal="left" vertical="center"/>
    </xf>
    <xf numFmtId="3" fontId="3" fillId="0" borderId="1" xfId="0" applyNumberFormat="1" applyFont="1" applyBorder="1" applyAlignment="1">
      <alignment horizontal="right" vertical="center"/>
    </xf>
    <xf numFmtId="3" fontId="51" fillId="0" borderId="0" xfId="0" applyNumberFormat="1" applyFont="1"/>
    <xf numFmtId="3" fontId="16" fillId="0" borderId="0" xfId="5" applyNumberFormat="1" applyFont="1" applyAlignment="1">
      <alignment vertical="center"/>
    </xf>
    <xf numFmtId="3" fontId="16" fillId="0" borderId="1" xfId="5" applyNumberFormat="1" applyFont="1" applyBorder="1" applyAlignment="1">
      <alignment vertical="center"/>
    </xf>
    <xf numFmtId="0" fontId="50" fillId="0" borderId="0" xfId="9" applyFont="1" applyAlignment="1">
      <alignment horizontal="right"/>
    </xf>
    <xf numFmtId="3" fontId="3" fillId="0" borderId="0" xfId="3" applyNumberFormat="1" applyFont="1" applyAlignment="1">
      <alignment horizontal="center"/>
    </xf>
    <xf numFmtId="3" fontId="3" fillId="0" borderId="0" xfId="7" applyNumberFormat="1" applyFont="1" applyAlignment="1">
      <alignment horizontal="center"/>
    </xf>
    <xf numFmtId="3" fontId="3" fillId="0" borderId="0" xfId="4" applyNumberFormat="1" applyFont="1" applyAlignment="1">
      <alignment horizontal="center"/>
    </xf>
    <xf numFmtId="3" fontId="3" fillId="0" borderId="0" xfId="4" applyNumberFormat="1" applyFont="1" applyFill="1" applyAlignment="1">
      <alignment horizontal="center"/>
    </xf>
    <xf numFmtId="3" fontId="53" fillId="0" borderId="1" xfId="7" applyNumberFormat="1" applyFont="1" applyBorder="1" applyAlignment="1">
      <alignment horizontal="center"/>
    </xf>
    <xf numFmtId="3" fontId="51" fillId="0" borderId="2" xfId="3" applyNumberFormat="1" applyFont="1" applyBorder="1" applyAlignment="1">
      <alignment horizontal="center"/>
    </xf>
    <xf numFmtId="0" fontId="51" fillId="0" borderId="2" xfId="3" applyFont="1" applyBorder="1" applyAlignment="1">
      <alignment horizontal="center"/>
    </xf>
    <xf numFmtId="3" fontId="51" fillId="0" borderId="2" xfId="7" applyNumberFormat="1" applyFont="1" applyBorder="1" applyAlignment="1">
      <alignment horizontal="center"/>
    </xf>
    <xf numFmtId="3" fontId="3" fillId="0" borderId="1" xfId="0" applyNumberFormat="1" applyFont="1" applyBorder="1" applyAlignment="1">
      <alignment vertical="center"/>
    </xf>
    <xf numFmtId="165" fontId="3" fillId="0" borderId="0" xfId="0" applyNumberFormat="1" applyFont="1" applyAlignment="1">
      <alignment horizontal="right"/>
    </xf>
    <xf numFmtId="0" fontId="17" fillId="0" borderId="0" xfId="5" applyFont="1"/>
    <xf numFmtId="0" fontId="36" fillId="0" borderId="0" xfId="5" applyFont="1"/>
    <xf numFmtId="0" fontId="58" fillId="0" borderId="0" xfId="5" applyFont="1"/>
    <xf numFmtId="9" fontId="59" fillId="0" borderId="0" xfId="4" applyFont="1" applyAlignment="1">
      <alignment horizontal="left"/>
    </xf>
    <xf numFmtId="0" fontId="51" fillId="0" borderId="0" xfId="0" applyFont="1"/>
    <xf numFmtId="0" fontId="51" fillId="0" borderId="0" xfId="0" applyFont="1" applyAlignment="1">
      <alignment horizontal="right"/>
    </xf>
    <xf numFmtId="0" fontId="43" fillId="0" borderId="2" xfId="0" applyFont="1" applyBorder="1"/>
    <xf numFmtId="0" fontId="2" fillId="0" borderId="2" xfId="0" applyFont="1" applyBorder="1"/>
    <xf numFmtId="3" fontId="51" fillId="0" borderId="1" xfId="0" applyNumberFormat="1" applyFont="1" applyBorder="1"/>
    <xf numFmtId="1" fontId="51" fillId="0" borderId="2" xfId="0" applyNumberFormat="1" applyFont="1" applyBorder="1"/>
    <xf numFmtId="0" fontId="51" fillId="0" borderId="2" xfId="7" applyFont="1" applyBorder="1"/>
    <xf numFmtId="0" fontId="51" fillId="0" borderId="2" xfId="7" applyFont="1" applyBorder="1" applyAlignment="1">
      <alignment horizontal="right"/>
    </xf>
    <xf numFmtId="0" fontId="51" fillId="0" borderId="2" xfId="3" applyFont="1" applyBorder="1" applyAlignment="1">
      <alignment horizontal="right"/>
    </xf>
    <xf numFmtId="0" fontId="54" fillId="0" borderId="2" xfId="5" applyFont="1" applyBorder="1" applyAlignment="1">
      <alignment horizontal="right"/>
    </xf>
    <xf numFmtId="0" fontId="32" fillId="0" borderId="1" xfId="5" applyFont="1" applyBorder="1" applyAlignment="1">
      <alignment horizontal="right"/>
    </xf>
    <xf numFmtId="0" fontId="32" fillId="0" borderId="2" xfId="5" applyFont="1" applyBorder="1" applyAlignment="1">
      <alignment horizontal="right"/>
    </xf>
    <xf numFmtId="0" fontId="32" fillId="0" borderId="2" xfId="5" applyFont="1" applyBorder="1" applyAlignment="1">
      <alignment horizontal="right" vertical="center"/>
    </xf>
    <xf numFmtId="0" fontId="2" fillId="0" borderId="0" xfId="0" applyFont="1" applyAlignment="1">
      <alignment horizontal="right"/>
    </xf>
    <xf numFmtId="0" fontId="51" fillId="0" borderId="3" xfId="0" applyFont="1" applyBorder="1" applyAlignment="1">
      <alignment horizontal="right"/>
    </xf>
    <xf numFmtId="0" fontId="2" fillId="0" borderId="3" xfId="0" applyFont="1" applyBorder="1" applyAlignment="1">
      <alignment horizontal="right"/>
    </xf>
    <xf numFmtId="0" fontId="52" fillId="0" borderId="0" xfId="0" applyFont="1"/>
    <xf numFmtId="0" fontId="52" fillId="0" borderId="1" xfId="0" applyFont="1" applyBorder="1" applyAlignment="1">
      <alignment horizontal="right"/>
    </xf>
    <xf numFmtId="0" fontId="52" fillId="0" borderId="1" xfId="0" applyFont="1" applyBorder="1"/>
    <xf numFmtId="0" fontId="43" fillId="0" borderId="1" xfId="0" applyFont="1" applyBorder="1" applyAlignment="1">
      <alignment horizontal="right"/>
    </xf>
    <xf numFmtId="0" fontId="51" fillId="0" borderId="1" xfId="0" applyFont="1" applyBorder="1" applyAlignment="1">
      <alignment horizontal="right"/>
    </xf>
    <xf numFmtId="0" fontId="51" fillId="0" borderId="0" xfId="0" applyFont="1" applyAlignment="1">
      <alignment horizontal="center"/>
    </xf>
    <xf numFmtId="0" fontId="52" fillId="0" borderId="0" xfId="0" applyFont="1" applyAlignment="1">
      <alignment horizontal="center"/>
    </xf>
    <xf numFmtId="0" fontId="52" fillId="0" borderId="0" xfId="3" applyFont="1"/>
    <xf numFmtId="0" fontId="32" fillId="0" borderId="1" xfId="5" applyFont="1" applyBorder="1"/>
    <xf numFmtId="0" fontId="32" fillId="0" borderId="2" xfId="5" applyFont="1" applyBorder="1"/>
    <xf numFmtId="0" fontId="51" fillId="0" borderId="1" xfId="3" applyFont="1" applyBorder="1"/>
    <xf numFmtId="0" fontId="51" fillId="0" borderId="3" xfId="0" applyFont="1" applyBorder="1"/>
    <xf numFmtId="0" fontId="51" fillId="0" borderId="3" xfId="3" applyFont="1" applyBorder="1"/>
    <xf numFmtId="0" fontId="32" fillId="0" borderId="0" xfId="5" applyFont="1" applyAlignment="1">
      <alignment vertical="center"/>
    </xf>
    <xf numFmtId="0" fontId="32" fillId="0" borderId="3" xfId="5" applyFont="1" applyBorder="1"/>
    <xf numFmtId="0" fontId="32" fillId="0" borderId="1" xfId="5" applyFont="1" applyBorder="1" applyAlignment="1">
      <alignment vertical="center"/>
    </xf>
    <xf numFmtId="0" fontId="60" fillId="0" borderId="0" xfId="0" applyFont="1"/>
    <xf numFmtId="0" fontId="52" fillId="0" borderId="0" xfId="0" applyFont="1" applyAlignment="1">
      <alignment horizontal="right"/>
    </xf>
    <xf numFmtId="0" fontId="43" fillId="0" borderId="0" xfId="0" applyFont="1" applyAlignment="1">
      <alignment horizontal="right"/>
    </xf>
    <xf numFmtId="0" fontId="51" fillId="0" borderId="1" xfId="3" applyFont="1" applyBorder="1" applyAlignment="1">
      <alignment horizontal="right"/>
    </xf>
    <xf numFmtId="0" fontId="2" fillId="0" borderId="1" xfId="0" applyFont="1" applyBorder="1" applyAlignment="1">
      <alignment horizontal="right"/>
    </xf>
    <xf numFmtId="0" fontId="61" fillId="0" borderId="0" xfId="0" applyFont="1"/>
    <xf numFmtId="0" fontId="61" fillId="0" borderId="2" xfId="0" applyFont="1" applyBorder="1"/>
    <xf numFmtId="0" fontId="61" fillId="0" borderId="2" xfId="0" applyFont="1" applyBorder="1" applyAlignment="1">
      <alignment vertical="center"/>
    </xf>
    <xf numFmtId="0" fontId="51" fillId="0" borderId="2" xfId="0" applyFont="1" applyBorder="1" applyAlignment="1">
      <alignment vertical="center"/>
    </xf>
    <xf numFmtId="0" fontId="51" fillId="0" borderId="3" xfId="3" applyFont="1" applyBorder="1" applyAlignment="1">
      <alignment horizontal="center"/>
    </xf>
    <xf numFmtId="3" fontId="56" fillId="0" borderId="0" xfId="0" applyNumberFormat="1" applyFont="1" applyAlignment="1">
      <alignment horizontal="right"/>
    </xf>
    <xf numFmtId="0" fontId="51" fillId="0" borderId="0" xfId="3" applyFont="1" applyAlignment="1">
      <alignment horizontal="center"/>
    </xf>
    <xf numFmtId="167" fontId="1" fillId="0" borderId="0" xfId="0" applyNumberFormat="1" applyFont="1"/>
    <xf numFmtId="1" fontId="13" fillId="0" borderId="0" xfId="4" applyNumberFormat="1" applyFont="1"/>
    <xf numFmtId="168" fontId="1" fillId="0" borderId="0" xfId="0" applyNumberFormat="1" applyFont="1"/>
    <xf numFmtId="0" fontId="14" fillId="0" borderId="0" xfId="0" applyFont="1" applyAlignment="1">
      <alignment vertical="center" wrapText="1"/>
    </xf>
    <xf numFmtId="0" fontId="40" fillId="3" borderId="0" xfId="7" applyFont="1" applyFill="1" applyAlignment="1">
      <alignment horizontal="center" vertical="center"/>
    </xf>
    <xf numFmtId="0" fontId="40" fillId="3" borderId="0" xfId="8" applyFont="1" applyFill="1" applyAlignment="1">
      <alignment horizontal="center" vertical="center"/>
    </xf>
    <xf numFmtId="0" fontId="22" fillId="3" borderId="0" xfId="3" applyFont="1" applyFill="1" applyAlignment="1">
      <alignment horizontal="center" vertical="center"/>
    </xf>
  </cellXfs>
  <cellStyles count="10">
    <cellStyle name="Följde hyperlänken" xfId="1" xr:uid="{00000000-0005-0000-0000-000000000000}"/>
    <cellStyle name="Hyperlänk" xfId="2" builtinId="8"/>
    <cellStyle name="Normal" xfId="0" builtinId="0"/>
    <cellStyle name="Normal 11" xfId="7" xr:uid="{00000000-0005-0000-0000-000003000000}"/>
    <cellStyle name="Normal 2" xfId="3" xr:uid="{00000000-0005-0000-0000-000004000000}"/>
    <cellStyle name="Normal 3" xfId="5" xr:uid="{00000000-0005-0000-0000-000005000000}"/>
    <cellStyle name="Normal 4" xfId="6" xr:uid="{00000000-0005-0000-0000-000006000000}"/>
    <cellStyle name="Normal 5 4" xfId="8" xr:uid="{00000000-0005-0000-0000-000007000000}"/>
    <cellStyle name="Normal 6 4" xfId="9" xr:uid="{00000000-0005-0000-0000-000008000000}"/>
    <cellStyle name="Pro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211455</xdr:colOff>
      <xdr:row>3</xdr:row>
      <xdr:rowOff>125730</xdr:rowOff>
    </xdr:from>
    <xdr:to>
      <xdr:col>3</xdr:col>
      <xdr:colOff>554216</xdr:colOff>
      <xdr:row>6</xdr:row>
      <xdr:rowOff>152400</xdr:rowOff>
    </xdr:to>
    <xdr:pic>
      <xdr:nvPicPr>
        <xdr:cNvPr id="2" name="Bildobjekt 1">
          <a:extLst>
            <a:ext uri="{FF2B5EF4-FFF2-40B4-BE49-F238E27FC236}">
              <a16:creationId xmlns:a16="http://schemas.microsoft.com/office/drawing/2014/main" id="{532BE4D1-D782-4001-8489-F698191F8A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80" y="859155"/>
          <a:ext cx="1874381" cy="512445"/>
        </a:xfrm>
        <a:prstGeom prst="rect">
          <a:avLst/>
        </a:prstGeom>
      </xdr:spPr>
    </xdr:pic>
    <xdr:clientData/>
  </xdr:twoCellAnchor>
  <xdr:twoCellAnchor editAs="oneCell">
    <xdr:from>
      <xdr:col>4</xdr:col>
      <xdr:colOff>762000</xdr:colOff>
      <xdr:row>5</xdr:row>
      <xdr:rowOff>5715</xdr:rowOff>
    </xdr:from>
    <xdr:to>
      <xdr:col>7</xdr:col>
      <xdr:colOff>398780</xdr:colOff>
      <xdr:row>6</xdr:row>
      <xdr:rowOff>156099</xdr:rowOff>
    </xdr:to>
    <xdr:pic>
      <xdr:nvPicPr>
        <xdr:cNvPr id="3" name="Bildobjekt 2">
          <a:extLst>
            <a:ext uri="{FF2B5EF4-FFF2-40B4-BE49-F238E27FC236}">
              <a16:creationId xmlns:a16="http://schemas.microsoft.com/office/drawing/2014/main" id="{6FC7F567-54E4-4ABA-9B17-67EFE77ED8A1}"/>
            </a:ext>
          </a:extLst>
        </xdr:cNvPr>
        <xdr:cNvPicPr>
          <a:picLocks noChangeAspect="1"/>
        </xdr:cNvPicPr>
      </xdr:nvPicPr>
      <xdr:blipFill>
        <a:blip xmlns:r="http://schemas.openxmlformats.org/officeDocument/2006/relationships" r:embed="rId2"/>
        <a:stretch>
          <a:fillRect/>
        </a:stretch>
      </xdr:blipFill>
      <xdr:spPr>
        <a:xfrm>
          <a:off x="3848100" y="1062990"/>
          <a:ext cx="1962785" cy="3123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56</xdr:row>
      <xdr:rowOff>149225</xdr:rowOff>
    </xdr:from>
    <xdr:to>
      <xdr:col>6</xdr:col>
      <xdr:colOff>376902</xdr:colOff>
      <xdr:row>58</xdr:row>
      <xdr:rowOff>129461</xdr:rowOff>
    </xdr:to>
    <xdr:pic>
      <xdr:nvPicPr>
        <xdr:cNvPr id="3" name="Bildobjekt 2">
          <a:extLst>
            <a:ext uri="{FF2B5EF4-FFF2-40B4-BE49-F238E27FC236}">
              <a16:creationId xmlns:a16="http://schemas.microsoft.com/office/drawing/2014/main" id="{47EAEBCE-2B2B-4DF2-B52F-07E8F71FA582}"/>
            </a:ext>
          </a:extLst>
        </xdr:cNvPr>
        <xdr:cNvPicPr>
          <a:picLocks noChangeAspect="1"/>
        </xdr:cNvPicPr>
      </xdr:nvPicPr>
      <xdr:blipFill>
        <a:blip xmlns:r="http://schemas.openxmlformats.org/officeDocument/2006/relationships" r:embed="rId1"/>
        <a:stretch>
          <a:fillRect/>
        </a:stretch>
      </xdr:blipFill>
      <xdr:spPr>
        <a:xfrm>
          <a:off x="19050" y="9680575"/>
          <a:ext cx="1945352" cy="2977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39</xdr:row>
      <xdr:rowOff>114300</xdr:rowOff>
    </xdr:from>
    <xdr:to>
      <xdr:col>1</xdr:col>
      <xdr:colOff>1258917</xdr:colOff>
      <xdr:row>41</xdr:row>
      <xdr:rowOff>95171</xdr:rowOff>
    </xdr:to>
    <xdr:pic>
      <xdr:nvPicPr>
        <xdr:cNvPr id="3" name="Bildobjekt 2">
          <a:extLst>
            <a:ext uri="{FF2B5EF4-FFF2-40B4-BE49-F238E27FC236}">
              <a16:creationId xmlns:a16="http://schemas.microsoft.com/office/drawing/2014/main" id="{3F6C07D1-D9A3-4898-A953-9C6F47146F89}"/>
            </a:ext>
          </a:extLst>
        </xdr:cNvPr>
        <xdr:cNvPicPr>
          <a:picLocks noChangeAspect="1"/>
        </xdr:cNvPicPr>
      </xdr:nvPicPr>
      <xdr:blipFill>
        <a:blip xmlns:r="http://schemas.openxmlformats.org/officeDocument/2006/relationships" r:embed="rId1"/>
        <a:stretch>
          <a:fillRect/>
        </a:stretch>
      </xdr:blipFill>
      <xdr:spPr>
        <a:xfrm>
          <a:off x="66675" y="5791200"/>
          <a:ext cx="1878042" cy="2856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35</xdr:row>
      <xdr:rowOff>133350</xdr:rowOff>
    </xdr:from>
    <xdr:to>
      <xdr:col>2</xdr:col>
      <xdr:colOff>125442</xdr:colOff>
      <xdr:row>37</xdr:row>
      <xdr:rowOff>57071</xdr:rowOff>
    </xdr:to>
    <xdr:pic>
      <xdr:nvPicPr>
        <xdr:cNvPr id="3" name="Bildobjekt 2">
          <a:extLst>
            <a:ext uri="{FF2B5EF4-FFF2-40B4-BE49-F238E27FC236}">
              <a16:creationId xmlns:a16="http://schemas.microsoft.com/office/drawing/2014/main" id="{DDA47AA0-4347-49B0-92AA-3417CFA8F34D}"/>
            </a:ext>
          </a:extLst>
        </xdr:cNvPr>
        <xdr:cNvPicPr>
          <a:picLocks noChangeAspect="1"/>
        </xdr:cNvPicPr>
      </xdr:nvPicPr>
      <xdr:blipFill>
        <a:blip xmlns:r="http://schemas.openxmlformats.org/officeDocument/2006/relationships" r:embed="rId1"/>
        <a:stretch>
          <a:fillRect/>
        </a:stretch>
      </xdr:blipFill>
      <xdr:spPr>
        <a:xfrm>
          <a:off x="57150" y="5743575"/>
          <a:ext cx="1878042" cy="28567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74</xdr:row>
      <xdr:rowOff>133350</xdr:rowOff>
    </xdr:from>
    <xdr:to>
      <xdr:col>0</xdr:col>
      <xdr:colOff>1883757</xdr:colOff>
      <xdr:row>76</xdr:row>
      <xdr:rowOff>94170</xdr:rowOff>
    </xdr:to>
    <xdr:pic>
      <xdr:nvPicPr>
        <xdr:cNvPr id="2" name="Bildobjekt 1">
          <a:extLst>
            <a:ext uri="{FF2B5EF4-FFF2-40B4-BE49-F238E27FC236}">
              <a16:creationId xmlns:a16="http://schemas.microsoft.com/office/drawing/2014/main" id="{53DED532-949D-418A-B680-460D54C1EA5C}"/>
            </a:ext>
          </a:extLst>
        </xdr:cNvPr>
        <xdr:cNvPicPr>
          <a:picLocks noChangeAspect="1"/>
        </xdr:cNvPicPr>
      </xdr:nvPicPr>
      <xdr:blipFill>
        <a:blip xmlns:r="http://schemas.openxmlformats.org/officeDocument/2006/relationships" r:embed="rId1"/>
        <a:stretch>
          <a:fillRect/>
        </a:stretch>
      </xdr:blipFill>
      <xdr:spPr>
        <a:xfrm>
          <a:off x="0" y="13411200"/>
          <a:ext cx="1878042" cy="2856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76</xdr:row>
      <xdr:rowOff>0</xdr:rowOff>
    </xdr:from>
    <xdr:to>
      <xdr:col>0</xdr:col>
      <xdr:colOff>1916142</xdr:colOff>
      <xdr:row>77</xdr:row>
      <xdr:rowOff>104696</xdr:rowOff>
    </xdr:to>
    <xdr:pic>
      <xdr:nvPicPr>
        <xdr:cNvPr id="2" name="Bildobjekt 1">
          <a:extLst>
            <a:ext uri="{FF2B5EF4-FFF2-40B4-BE49-F238E27FC236}">
              <a16:creationId xmlns:a16="http://schemas.microsoft.com/office/drawing/2014/main" id="{0A187962-2A00-498A-BD5E-4D064076FDBE}"/>
            </a:ext>
          </a:extLst>
        </xdr:cNvPr>
        <xdr:cNvPicPr>
          <a:picLocks noChangeAspect="1"/>
        </xdr:cNvPicPr>
      </xdr:nvPicPr>
      <xdr:blipFill>
        <a:blip xmlns:r="http://schemas.openxmlformats.org/officeDocument/2006/relationships" r:embed="rId1"/>
        <a:stretch>
          <a:fillRect/>
        </a:stretch>
      </xdr:blipFill>
      <xdr:spPr>
        <a:xfrm>
          <a:off x="38100" y="14887575"/>
          <a:ext cx="1878042" cy="2856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xdr:colOff>
      <xdr:row>30</xdr:row>
      <xdr:rowOff>0</xdr:rowOff>
    </xdr:from>
    <xdr:to>
      <xdr:col>3</xdr:col>
      <xdr:colOff>11142</xdr:colOff>
      <xdr:row>31</xdr:row>
      <xdr:rowOff>101521</xdr:rowOff>
    </xdr:to>
    <xdr:pic>
      <xdr:nvPicPr>
        <xdr:cNvPr id="3" name="Bildobjekt 2">
          <a:extLst>
            <a:ext uri="{FF2B5EF4-FFF2-40B4-BE49-F238E27FC236}">
              <a16:creationId xmlns:a16="http://schemas.microsoft.com/office/drawing/2014/main" id="{276624FE-185A-4CBE-9355-724CE1DF6080}"/>
            </a:ext>
          </a:extLst>
        </xdr:cNvPr>
        <xdr:cNvPicPr>
          <a:picLocks noChangeAspect="1"/>
        </xdr:cNvPicPr>
      </xdr:nvPicPr>
      <xdr:blipFill>
        <a:blip xmlns:r="http://schemas.openxmlformats.org/officeDocument/2006/relationships" r:embed="rId1"/>
        <a:stretch>
          <a:fillRect/>
        </a:stretch>
      </xdr:blipFill>
      <xdr:spPr>
        <a:xfrm>
          <a:off x="9525" y="5334000"/>
          <a:ext cx="1982817" cy="279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222250</xdr:colOff>
      <xdr:row>49</xdr:row>
      <xdr:rowOff>142875</xdr:rowOff>
    </xdr:from>
    <xdr:to>
      <xdr:col>3</xdr:col>
      <xdr:colOff>401667</xdr:colOff>
      <xdr:row>51</xdr:row>
      <xdr:rowOff>66596</xdr:rowOff>
    </xdr:to>
    <xdr:pic>
      <xdr:nvPicPr>
        <xdr:cNvPr id="3" name="Bildobjekt 2">
          <a:extLst>
            <a:ext uri="{FF2B5EF4-FFF2-40B4-BE49-F238E27FC236}">
              <a16:creationId xmlns:a16="http://schemas.microsoft.com/office/drawing/2014/main" id="{8A8E9BF2-1F85-47F1-8B61-5397F3E24B2B}"/>
            </a:ext>
          </a:extLst>
        </xdr:cNvPr>
        <xdr:cNvPicPr>
          <a:picLocks noChangeAspect="1"/>
        </xdr:cNvPicPr>
      </xdr:nvPicPr>
      <xdr:blipFill>
        <a:blip xmlns:r="http://schemas.openxmlformats.org/officeDocument/2006/relationships" r:embed="rId1"/>
        <a:stretch>
          <a:fillRect/>
        </a:stretch>
      </xdr:blipFill>
      <xdr:spPr>
        <a:xfrm>
          <a:off x="222250" y="9210675"/>
          <a:ext cx="1970117" cy="279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54</xdr:row>
      <xdr:rowOff>123825</xdr:rowOff>
    </xdr:from>
    <xdr:to>
      <xdr:col>4</xdr:col>
      <xdr:colOff>351502</xdr:colOff>
      <xdr:row>56</xdr:row>
      <xdr:rowOff>102791</xdr:rowOff>
    </xdr:to>
    <xdr:pic>
      <xdr:nvPicPr>
        <xdr:cNvPr id="3" name="Bildobjekt 2">
          <a:extLst>
            <a:ext uri="{FF2B5EF4-FFF2-40B4-BE49-F238E27FC236}">
              <a16:creationId xmlns:a16="http://schemas.microsoft.com/office/drawing/2014/main" id="{75A67E36-5268-4225-94DE-D8CDB4FC6A7B}"/>
            </a:ext>
          </a:extLst>
        </xdr:cNvPr>
        <xdr:cNvPicPr>
          <a:picLocks noChangeAspect="1"/>
        </xdr:cNvPicPr>
      </xdr:nvPicPr>
      <xdr:blipFill>
        <a:blip xmlns:r="http://schemas.openxmlformats.org/officeDocument/2006/relationships" r:embed="rId1"/>
        <a:stretch>
          <a:fillRect/>
        </a:stretch>
      </xdr:blipFill>
      <xdr:spPr>
        <a:xfrm>
          <a:off x="47625" y="8867775"/>
          <a:ext cx="1878042" cy="28567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82</xdr:row>
      <xdr:rowOff>76200</xdr:rowOff>
    </xdr:from>
    <xdr:to>
      <xdr:col>4</xdr:col>
      <xdr:colOff>192117</xdr:colOff>
      <xdr:row>84</xdr:row>
      <xdr:rowOff>38021</xdr:rowOff>
    </xdr:to>
    <xdr:pic>
      <xdr:nvPicPr>
        <xdr:cNvPr id="3" name="Bildobjekt 2">
          <a:extLst>
            <a:ext uri="{FF2B5EF4-FFF2-40B4-BE49-F238E27FC236}">
              <a16:creationId xmlns:a16="http://schemas.microsoft.com/office/drawing/2014/main" id="{A0D6BD9D-AC15-422B-8EA2-8C3EA0D8C13A}"/>
            </a:ext>
          </a:extLst>
        </xdr:cNvPr>
        <xdr:cNvPicPr>
          <a:picLocks noChangeAspect="1"/>
        </xdr:cNvPicPr>
      </xdr:nvPicPr>
      <xdr:blipFill>
        <a:blip xmlns:r="http://schemas.openxmlformats.org/officeDocument/2006/relationships" r:embed="rId1"/>
        <a:stretch>
          <a:fillRect/>
        </a:stretch>
      </xdr:blipFill>
      <xdr:spPr>
        <a:xfrm>
          <a:off x="28575" y="12706350"/>
          <a:ext cx="1878042" cy="2856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50800</xdr:colOff>
      <xdr:row>58</xdr:row>
      <xdr:rowOff>76200</xdr:rowOff>
    </xdr:from>
    <xdr:to>
      <xdr:col>6</xdr:col>
      <xdr:colOff>251172</xdr:colOff>
      <xdr:row>60</xdr:row>
      <xdr:rowOff>79931</xdr:rowOff>
    </xdr:to>
    <xdr:pic>
      <xdr:nvPicPr>
        <xdr:cNvPr id="3" name="Bildobjekt 2">
          <a:extLst>
            <a:ext uri="{FF2B5EF4-FFF2-40B4-BE49-F238E27FC236}">
              <a16:creationId xmlns:a16="http://schemas.microsoft.com/office/drawing/2014/main" id="{A41E3CCF-AB08-4C12-8800-6F01ABBBB6AA}"/>
            </a:ext>
          </a:extLst>
        </xdr:cNvPr>
        <xdr:cNvPicPr>
          <a:picLocks noChangeAspect="1"/>
        </xdr:cNvPicPr>
      </xdr:nvPicPr>
      <xdr:blipFill>
        <a:blip xmlns:r="http://schemas.openxmlformats.org/officeDocument/2006/relationships" r:embed="rId1"/>
        <a:stretch>
          <a:fillRect/>
        </a:stretch>
      </xdr:blipFill>
      <xdr:spPr>
        <a:xfrm>
          <a:off x="50800" y="9563100"/>
          <a:ext cx="1962497" cy="2958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44930</xdr:colOff>
      <xdr:row>54</xdr:row>
      <xdr:rowOff>125802</xdr:rowOff>
    </xdr:from>
    <xdr:to>
      <xdr:col>4</xdr:col>
      <xdr:colOff>709882</xdr:colOff>
      <xdr:row>56</xdr:row>
      <xdr:rowOff>105954</xdr:rowOff>
    </xdr:to>
    <xdr:pic>
      <xdr:nvPicPr>
        <xdr:cNvPr id="3" name="Bildobjekt 2">
          <a:extLst>
            <a:ext uri="{FF2B5EF4-FFF2-40B4-BE49-F238E27FC236}">
              <a16:creationId xmlns:a16="http://schemas.microsoft.com/office/drawing/2014/main" id="{8E6A52DA-8108-45CD-BCBF-4234CB65670F}"/>
            </a:ext>
          </a:extLst>
        </xdr:cNvPr>
        <xdr:cNvPicPr>
          <a:picLocks noChangeAspect="1"/>
        </xdr:cNvPicPr>
      </xdr:nvPicPr>
      <xdr:blipFill>
        <a:blip xmlns:r="http://schemas.openxmlformats.org/officeDocument/2006/relationships" r:embed="rId1"/>
        <a:stretch>
          <a:fillRect/>
        </a:stretch>
      </xdr:blipFill>
      <xdr:spPr>
        <a:xfrm>
          <a:off x="44930" y="8815118"/>
          <a:ext cx="1878042" cy="2856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58</xdr:row>
      <xdr:rowOff>69850</xdr:rowOff>
    </xdr:from>
    <xdr:to>
      <xdr:col>6</xdr:col>
      <xdr:colOff>11142</xdr:colOff>
      <xdr:row>60</xdr:row>
      <xdr:rowOff>59611</xdr:rowOff>
    </xdr:to>
    <xdr:pic>
      <xdr:nvPicPr>
        <xdr:cNvPr id="3" name="Bildobjekt 2">
          <a:extLst>
            <a:ext uri="{FF2B5EF4-FFF2-40B4-BE49-F238E27FC236}">
              <a16:creationId xmlns:a16="http://schemas.microsoft.com/office/drawing/2014/main" id="{94E364CA-5AFA-4A82-94F3-C95A014398E4}"/>
            </a:ext>
          </a:extLst>
        </xdr:cNvPr>
        <xdr:cNvPicPr>
          <a:picLocks noChangeAspect="1"/>
        </xdr:cNvPicPr>
      </xdr:nvPicPr>
      <xdr:blipFill>
        <a:blip xmlns:r="http://schemas.openxmlformats.org/officeDocument/2006/relationships" r:embed="rId1"/>
        <a:stretch>
          <a:fillRect/>
        </a:stretch>
      </xdr:blipFill>
      <xdr:spPr>
        <a:xfrm>
          <a:off x="0" y="9582150"/>
          <a:ext cx="1963767" cy="28186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12</xdr:row>
      <xdr:rowOff>95250</xdr:rowOff>
    </xdr:from>
    <xdr:to>
      <xdr:col>1</xdr:col>
      <xdr:colOff>199737</xdr:colOff>
      <xdr:row>14</xdr:row>
      <xdr:rowOff>22781</xdr:rowOff>
    </xdr:to>
    <xdr:pic>
      <xdr:nvPicPr>
        <xdr:cNvPr id="3" name="Bildobjekt 2">
          <a:extLst>
            <a:ext uri="{FF2B5EF4-FFF2-40B4-BE49-F238E27FC236}">
              <a16:creationId xmlns:a16="http://schemas.microsoft.com/office/drawing/2014/main" id="{A369CC0D-1799-4A89-A324-07FA309ED491}"/>
            </a:ext>
          </a:extLst>
        </xdr:cNvPr>
        <xdr:cNvPicPr>
          <a:picLocks noChangeAspect="1"/>
        </xdr:cNvPicPr>
      </xdr:nvPicPr>
      <xdr:blipFill>
        <a:blip xmlns:r="http://schemas.openxmlformats.org/officeDocument/2006/relationships" r:embed="rId1"/>
        <a:stretch>
          <a:fillRect/>
        </a:stretch>
      </xdr:blipFill>
      <xdr:spPr>
        <a:xfrm>
          <a:off x="0" y="2266950"/>
          <a:ext cx="1878042" cy="28567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11</xdr:row>
      <xdr:rowOff>152400</xdr:rowOff>
    </xdr:from>
    <xdr:to>
      <xdr:col>1</xdr:col>
      <xdr:colOff>197832</xdr:colOff>
      <xdr:row>13</xdr:row>
      <xdr:rowOff>76121</xdr:rowOff>
    </xdr:to>
    <xdr:pic>
      <xdr:nvPicPr>
        <xdr:cNvPr id="3" name="Bildobjekt 2">
          <a:extLst>
            <a:ext uri="{FF2B5EF4-FFF2-40B4-BE49-F238E27FC236}">
              <a16:creationId xmlns:a16="http://schemas.microsoft.com/office/drawing/2014/main" id="{16BF459B-4C98-4A28-8FF1-01EDA4ACF554}"/>
            </a:ext>
          </a:extLst>
        </xdr:cNvPr>
        <xdr:cNvPicPr>
          <a:picLocks noChangeAspect="1"/>
        </xdr:cNvPicPr>
      </xdr:nvPicPr>
      <xdr:blipFill>
        <a:blip xmlns:r="http://schemas.openxmlformats.org/officeDocument/2006/relationships" r:embed="rId1"/>
        <a:stretch>
          <a:fillRect/>
        </a:stretch>
      </xdr:blipFill>
      <xdr:spPr>
        <a:xfrm>
          <a:off x="0" y="2143125"/>
          <a:ext cx="1878042" cy="28567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18</xdr:row>
      <xdr:rowOff>114300</xdr:rowOff>
    </xdr:from>
    <xdr:to>
      <xdr:col>4</xdr:col>
      <xdr:colOff>1001742</xdr:colOff>
      <xdr:row>20</xdr:row>
      <xdr:rowOff>66596</xdr:rowOff>
    </xdr:to>
    <xdr:pic>
      <xdr:nvPicPr>
        <xdr:cNvPr id="3" name="Bildobjekt 2">
          <a:extLst>
            <a:ext uri="{FF2B5EF4-FFF2-40B4-BE49-F238E27FC236}">
              <a16:creationId xmlns:a16="http://schemas.microsoft.com/office/drawing/2014/main" id="{A67EF80C-36AD-4573-8652-53870F7683FB}"/>
            </a:ext>
          </a:extLst>
        </xdr:cNvPr>
        <xdr:cNvPicPr>
          <a:picLocks noChangeAspect="1"/>
        </xdr:cNvPicPr>
      </xdr:nvPicPr>
      <xdr:blipFill>
        <a:blip xmlns:r="http://schemas.openxmlformats.org/officeDocument/2006/relationships" r:embed="rId1"/>
        <a:stretch>
          <a:fillRect/>
        </a:stretch>
      </xdr:blipFill>
      <xdr:spPr>
        <a:xfrm>
          <a:off x="19050" y="3190875"/>
          <a:ext cx="1878042" cy="28567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47625</xdr:colOff>
      <xdr:row>41</xdr:row>
      <xdr:rowOff>57150</xdr:rowOff>
    </xdr:from>
    <xdr:to>
      <xdr:col>1</xdr:col>
      <xdr:colOff>115917</xdr:colOff>
      <xdr:row>43</xdr:row>
      <xdr:rowOff>38021</xdr:rowOff>
    </xdr:to>
    <xdr:pic>
      <xdr:nvPicPr>
        <xdr:cNvPr id="3" name="Bildobjekt 2">
          <a:extLst>
            <a:ext uri="{FF2B5EF4-FFF2-40B4-BE49-F238E27FC236}">
              <a16:creationId xmlns:a16="http://schemas.microsoft.com/office/drawing/2014/main" id="{6AAFAAF0-D23D-4763-9184-942A82B75F19}"/>
            </a:ext>
          </a:extLst>
        </xdr:cNvPr>
        <xdr:cNvPicPr>
          <a:picLocks noChangeAspect="1"/>
        </xdr:cNvPicPr>
      </xdr:nvPicPr>
      <xdr:blipFill>
        <a:blip xmlns:r="http://schemas.openxmlformats.org/officeDocument/2006/relationships" r:embed="rId1"/>
        <a:stretch>
          <a:fillRect/>
        </a:stretch>
      </xdr:blipFill>
      <xdr:spPr>
        <a:xfrm>
          <a:off x="47625" y="6032500"/>
          <a:ext cx="1966942" cy="2729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21167</xdr:colOff>
      <xdr:row>75</xdr:row>
      <xdr:rowOff>158750</xdr:rowOff>
    </xdr:from>
    <xdr:to>
      <xdr:col>13</xdr:col>
      <xdr:colOff>179417</xdr:colOff>
      <xdr:row>77</xdr:row>
      <xdr:rowOff>84588</xdr:rowOff>
    </xdr:to>
    <xdr:pic>
      <xdr:nvPicPr>
        <xdr:cNvPr id="3" name="Bildobjekt 2">
          <a:extLst>
            <a:ext uri="{FF2B5EF4-FFF2-40B4-BE49-F238E27FC236}">
              <a16:creationId xmlns:a16="http://schemas.microsoft.com/office/drawing/2014/main" id="{4384F777-EA71-4145-8206-88077927A124}"/>
            </a:ext>
          </a:extLst>
        </xdr:cNvPr>
        <xdr:cNvPicPr>
          <a:picLocks noChangeAspect="1"/>
        </xdr:cNvPicPr>
      </xdr:nvPicPr>
      <xdr:blipFill>
        <a:blip xmlns:r="http://schemas.openxmlformats.org/officeDocument/2006/relationships" r:embed="rId1"/>
        <a:stretch>
          <a:fillRect/>
        </a:stretch>
      </xdr:blipFill>
      <xdr:spPr>
        <a:xfrm>
          <a:off x="21167" y="13112750"/>
          <a:ext cx="1878042" cy="28567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51</xdr:row>
      <xdr:rowOff>142875</xdr:rowOff>
    </xdr:from>
    <xdr:to>
      <xdr:col>0</xdr:col>
      <xdr:colOff>1878042</xdr:colOff>
      <xdr:row>53</xdr:row>
      <xdr:rowOff>66596</xdr:rowOff>
    </xdr:to>
    <xdr:pic>
      <xdr:nvPicPr>
        <xdr:cNvPr id="3" name="Bildobjekt 2">
          <a:extLst>
            <a:ext uri="{FF2B5EF4-FFF2-40B4-BE49-F238E27FC236}">
              <a16:creationId xmlns:a16="http://schemas.microsoft.com/office/drawing/2014/main" id="{D03329D3-772F-4E18-A4B6-FEAA0134655D}"/>
            </a:ext>
          </a:extLst>
        </xdr:cNvPr>
        <xdr:cNvPicPr>
          <a:picLocks noChangeAspect="1"/>
        </xdr:cNvPicPr>
      </xdr:nvPicPr>
      <xdr:blipFill>
        <a:blip xmlns:r="http://schemas.openxmlformats.org/officeDocument/2006/relationships" r:embed="rId1"/>
        <a:stretch>
          <a:fillRect/>
        </a:stretch>
      </xdr:blipFill>
      <xdr:spPr>
        <a:xfrm>
          <a:off x="0" y="8286750"/>
          <a:ext cx="1878042" cy="28567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76</xdr:row>
      <xdr:rowOff>123825</xdr:rowOff>
    </xdr:from>
    <xdr:to>
      <xdr:col>0</xdr:col>
      <xdr:colOff>1897092</xdr:colOff>
      <xdr:row>78</xdr:row>
      <xdr:rowOff>47546</xdr:rowOff>
    </xdr:to>
    <xdr:pic>
      <xdr:nvPicPr>
        <xdr:cNvPr id="3" name="Bildobjekt 2">
          <a:extLst>
            <a:ext uri="{FF2B5EF4-FFF2-40B4-BE49-F238E27FC236}">
              <a16:creationId xmlns:a16="http://schemas.microsoft.com/office/drawing/2014/main" id="{6BB04397-877A-495D-B8C3-980A148595C3}"/>
            </a:ext>
          </a:extLst>
        </xdr:cNvPr>
        <xdr:cNvPicPr>
          <a:picLocks noChangeAspect="1"/>
        </xdr:cNvPicPr>
      </xdr:nvPicPr>
      <xdr:blipFill>
        <a:blip xmlns:r="http://schemas.openxmlformats.org/officeDocument/2006/relationships" r:embed="rId1"/>
        <a:stretch>
          <a:fillRect/>
        </a:stretch>
      </xdr:blipFill>
      <xdr:spPr>
        <a:xfrm>
          <a:off x="19050" y="13154025"/>
          <a:ext cx="1878042" cy="28567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9525</xdr:colOff>
      <xdr:row>29</xdr:row>
      <xdr:rowOff>9525</xdr:rowOff>
    </xdr:from>
    <xdr:to>
      <xdr:col>1</xdr:col>
      <xdr:colOff>1106517</xdr:colOff>
      <xdr:row>30</xdr:row>
      <xdr:rowOff>142796</xdr:rowOff>
    </xdr:to>
    <xdr:pic>
      <xdr:nvPicPr>
        <xdr:cNvPr id="3" name="Bildobjekt 2">
          <a:extLst>
            <a:ext uri="{FF2B5EF4-FFF2-40B4-BE49-F238E27FC236}">
              <a16:creationId xmlns:a16="http://schemas.microsoft.com/office/drawing/2014/main" id="{11787F99-87A6-49EE-8EFC-544CB95B4015}"/>
            </a:ext>
          </a:extLst>
        </xdr:cNvPr>
        <xdr:cNvPicPr>
          <a:picLocks noChangeAspect="1"/>
        </xdr:cNvPicPr>
      </xdr:nvPicPr>
      <xdr:blipFill>
        <a:blip xmlns:r="http://schemas.openxmlformats.org/officeDocument/2006/relationships" r:embed="rId1"/>
        <a:stretch>
          <a:fillRect/>
        </a:stretch>
      </xdr:blipFill>
      <xdr:spPr>
        <a:xfrm>
          <a:off x="9525" y="4705350"/>
          <a:ext cx="1868517" cy="28567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57150</xdr:colOff>
      <xdr:row>29</xdr:row>
      <xdr:rowOff>47625</xdr:rowOff>
    </xdr:from>
    <xdr:to>
      <xdr:col>4</xdr:col>
      <xdr:colOff>76547</xdr:colOff>
      <xdr:row>30</xdr:row>
      <xdr:rowOff>149146</xdr:rowOff>
    </xdr:to>
    <xdr:pic>
      <xdr:nvPicPr>
        <xdr:cNvPr id="3" name="Bildobjekt 2">
          <a:extLst>
            <a:ext uri="{FF2B5EF4-FFF2-40B4-BE49-F238E27FC236}">
              <a16:creationId xmlns:a16="http://schemas.microsoft.com/office/drawing/2014/main" id="{D261A65E-6F72-4065-81BE-84335DA97873}"/>
            </a:ext>
          </a:extLst>
        </xdr:cNvPr>
        <xdr:cNvPicPr>
          <a:picLocks noChangeAspect="1"/>
        </xdr:cNvPicPr>
      </xdr:nvPicPr>
      <xdr:blipFill>
        <a:blip xmlns:r="http://schemas.openxmlformats.org/officeDocument/2006/relationships" r:embed="rId1"/>
        <a:stretch>
          <a:fillRect/>
        </a:stretch>
      </xdr:blipFill>
      <xdr:spPr>
        <a:xfrm>
          <a:off x="57150" y="5940425"/>
          <a:ext cx="1970117" cy="279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158</xdr:row>
      <xdr:rowOff>76200</xdr:rowOff>
    </xdr:from>
    <xdr:to>
      <xdr:col>6</xdr:col>
      <xdr:colOff>296892</xdr:colOff>
      <xdr:row>160</xdr:row>
      <xdr:rowOff>38021</xdr:rowOff>
    </xdr:to>
    <xdr:pic>
      <xdr:nvPicPr>
        <xdr:cNvPr id="5" name="Bildobjekt 4">
          <a:extLst>
            <a:ext uri="{FF2B5EF4-FFF2-40B4-BE49-F238E27FC236}">
              <a16:creationId xmlns:a16="http://schemas.microsoft.com/office/drawing/2014/main" id="{E9999E63-4F4C-4A26-8159-046793D1BBD9}"/>
            </a:ext>
          </a:extLst>
        </xdr:cNvPr>
        <xdr:cNvPicPr>
          <a:picLocks noChangeAspect="1"/>
        </xdr:cNvPicPr>
      </xdr:nvPicPr>
      <xdr:blipFill>
        <a:blip xmlns:r="http://schemas.openxmlformats.org/officeDocument/2006/relationships" r:embed="rId1"/>
        <a:stretch>
          <a:fillRect/>
        </a:stretch>
      </xdr:blipFill>
      <xdr:spPr>
        <a:xfrm>
          <a:off x="38100" y="25688925"/>
          <a:ext cx="1878042" cy="28567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9525</xdr:colOff>
      <xdr:row>49</xdr:row>
      <xdr:rowOff>133350</xdr:rowOff>
    </xdr:from>
    <xdr:to>
      <xdr:col>3</xdr:col>
      <xdr:colOff>735042</xdr:colOff>
      <xdr:row>51</xdr:row>
      <xdr:rowOff>47546</xdr:rowOff>
    </xdr:to>
    <xdr:pic>
      <xdr:nvPicPr>
        <xdr:cNvPr id="2" name="Bildobjekt 1">
          <a:extLst>
            <a:ext uri="{FF2B5EF4-FFF2-40B4-BE49-F238E27FC236}">
              <a16:creationId xmlns:a16="http://schemas.microsoft.com/office/drawing/2014/main" id="{D160BB37-C92E-48CD-BF80-E3E7DF4EF241}"/>
            </a:ext>
          </a:extLst>
        </xdr:cNvPr>
        <xdr:cNvPicPr>
          <a:picLocks noChangeAspect="1"/>
        </xdr:cNvPicPr>
      </xdr:nvPicPr>
      <xdr:blipFill>
        <a:blip xmlns:r="http://schemas.openxmlformats.org/officeDocument/2006/relationships" r:embed="rId1"/>
        <a:stretch>
          <a:fillRect/>
        </a:stretch>
      </xdr:blipFill>
      <xdr:spPr>
        <a:xfrm>
          <a:off x="9525" y="8940800"/>
          <a:ext cx="1951067" cy="26979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28575</xdr:colOff>
      <xdr:row>28</xdr:row>
      <xdr:rowOff>133350</xdr:rowOff>
    </xdr:from>
    <xdr:to>
      <xdr:col>4</xdr:col>
      <xdr:colOff>166717</xdr:colOff>
      <xdr:row>30</xdr:row>
      <xdr:rowOff>47546</xdr:rowOff>
    </xdr:to>
    <xdr:pic>
      <xdr:nvPicPr>
        <xdr:cNvPr id="2" name="Bildobjekt 1">
          <a:extLst>
            <a:ext uri="{FF2B5EF4-FFF2-40B4-BE49-F238E27FC236}">
              <a16:creationId xmlns:a16="http://schemas.microsoft.com/office/drawing/2014/main" id="{AAC620E6-7D46-4C3D-9111-AFDADCD39F9A}"/>
            </a:ext>
          </a:extLst>
        </xdr:cNvPr>
        <xdr:cNvPicPr>
          <a:picLocks noChangeAspect="1"/>
        </xdr:cNvPicPr>
      </xdr:nvPicPr>
      <xdr:blipFill>
        <a:blip xmlns:r="http://schemas.openxmlformats.org/officeDocument/2006/relationships" r:embed="rId1"/>
        <a:stretch>
          <a:fillRect/>
        </a:stretch>
      </xdr:blipFill>
      <xdr:spPr>
        <a:xfrm>
          <a:off x="28575" y="5486400"/>
          <a:ext cx="1973292" cy="26979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19050</xdr:colOff>
      <xdr:row>49</xdr:row>
      <xdr:rowOff>95250</xdr:rowOff>
    </xdr:from>
    <xdr:to>
      <xdr:col>3</xdr:col>
      <xdr:colOff>538192</xdr:colOff>
      <xdr:row>51</xdr:row>
      <xdr:rowOff>12621</xdr:rowOff>
    </xdr:to>
    <xdr:pic>
      <xdr:nvPicPr>
        <xdr:cNvPr id="2" name="Bildobjekt 1">
          <a:extLst>
            <a:ext uri="{FF2B5EF4-FFF2-40B4-BE49-F238E27FC236}">
              <a16:creationId xmlns:a16="http://schemas.microsoft.com/office/drawing/2014/main" id="{627AC0B5-131A-426E-9694-8F04E2DCE2F6}"/>
            </a:ext>
          </a:extLst>
        </xdr:cNvPr>
        <xdr:cNvPicPr>
          <a:picLocks noChangeAspect="1"/>
        </xdr:cNvPicPr>
      </xdr:nvPicPr>
      <xdr:blipFill>
        <a:blip xmlns:r="http://schemas.openxmlformats.org/officeDocument/2006/relationships" r:embed="rId1"/>
        <a:stretch>
          <a:fillRect/>
        </a:stretch>
      </xdr:blipFill>
      <xdr:spPr>
        <a:xfrm>
          <a:off x="19050" y="8896350"/>
          <a:ext cx="1951067" cy="27297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66675</xdr:colOff>
      <xdr:row>40</xdr:row>
      <xdr:rowOff>41275</xdr:rowOff>
    </xdr:from>
    <xdr:to>
      <xdr:col>5</xdr:col>
      <xdr:colOff>1039842</xdr:colOff>
      <xdr:row>42</xdr:row>
      <xdr:rowOff>3096</xdr:rowOff>
    </xdr:to>
    <xdr:pic>
      <xdr:nvPicPr>
        <xdr:cNvPr id="3" name="Bildobjekt 2">
          <a:extLst>
            <a:ext uri="{FF2B5EF4-FFF2-40B4-BE49-F238E27FC236}">
              <a16:creationId xmlns:a16="http://schemas.microsoft.com/office/drawing/2014/main" id="{E1CD7972-DA05-439C-B3D7-1B03BC97D196}"/>
            </a:ext>
          </a:extLst>
        </xdr:cNvPr>
        <xdr:cNvPicPr>
          <a:picLocks noChangeAspect="1"/>
        </xdr:cNvPicPr>
      </xdr:nvPicPr>
      <xdr:blipFill>
        <a:blip xmlns:r="http://schemas.openxmlformats.org/officeDocument/2006/relationships" r:embed="rId1"/>
        <a:stretch>
          <a:fillRect/>
        </a:stretch>
      </xdr:blipFill>
      <xdr:spPr>
        <a:xfrm>
          <a:off x="171450" y="6537325"/>
          <a:ext cx="1878042" cy="2856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15</xdr:row>
      <xdr:rowOff>133350</xdr:rowOff>
    </xdr:from>
    <xdr:to>
      <xdr:col>5</xdr:col>
      <xdr:colOff>192117</xdr:colOff>
      <xdr:row>17</xdr:row>
      <xdr:rowOff>95171</xdr:rowOff>
    </xdr:to>
    <xdr:pic>
      <xdr:nvPicPr>
        <xdr:cNvPr id="3" name="Bildobjekt 2">
          <a:extLst>
            <a:ext uri="{FF2B5EF4-FFF2-40B4-BE49-F238E27FC236}">
              <a16:creationId xmlns:a16="http://schemas.microsoft.com/office/drawing/2014/main" id="{3787031C-6B3B-4A69-96B8-23950F465605}"/>
            </a:ext>
          </a:extLst>
        </xdr:cNvPr>
        <xdr:cNvPicPr>
          <a:picLocks noChangeAspect="1"/>
        </xdr:cNvPicPr>
      </xdr:nvPicPr>
      <xdr:blipFill>
        <a:blip xmlns:r="http://schemas.openxmlformats.org/officeDocument/2006/relationships" r:embed="rId1"/>
        <a:stretch>
          <a:fillRect/>
        </a:stretch>
      </xdr:blipFill>
      <xdr:spPr>
        <a:xfrm>
          <a:off x="19050" y="2562225"/>
          <a:ext cx="1878042" cy="2856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16</xdr:row>
      <xdr:rowOff>28575</xdr:rowOff>
    </xdr:from>
    <xdr:to>
      <xdr:col>6</xdr:col>
      <xdr:colOff>39717</xdr:colOff>
      <xdr:row>17</xdr:row>
      <xdr:rowOff>152321</xdr:rowOff>
    </xdr:to>
    <xdr:pic>
      <xdr:nvPicPr>
        <xdr:cNvPr id="3" name="Bildobjekt 2">
          <a:extLst>
            <a:ext uri="{FF2B5EF4-FFF2-40B4-BE49-F238E27FC236}">
              <a16:creationId xmlns:a16="http://schemas.microsoft.com/office/drawing/2014/main" id="{C55AAB73-1469-4628-BEC9-0F1DF7DA55C7}"/>
            </a:ext>
          </a:extLst>
        </xdr:cNvPr>
        <xdr:cNvPicPr>
          <a:picLocks noChangeAspect="1"/>
        </xdr:cNvPicPr>
      </xdr:nvPicPr>
      <xdr:blipFill>
        <a:blip xmlns:r="http://schemas.openxmlformats.org/officeDocument/2006/relationships" r:embed="rId1"/>
        <a:stretch>
          <a:fillRect/>
        </a:stretch>
      </xdr:blipFill>
      <xdr:spPr>
        <a:xfrm>
          <a:off x="9525" y="2619375"/>
          <a:ext cx="1878042" cy="2856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16</xdr:row>
      <xdr:rowOff>104775</xdr:rowOff>
    </xdr:from>
    <xdr:to>
      <xdr:col>4</xdr:col>
      <xdr:colOff>363567</xdr:colOff>
      <xdr:row>18</xdr:row>
      <xdr:rowOff>57071</xdr:rowOff>
    </xdr:to>
    <xdr:pic>
      <xdr:nvPicPr>
        <xdr:cNvPr id="3" name="Bildobjekt 2">
          <a:extLst>
            <a:ext uri="{FF2B5EF4-FFF2-40B4-BE49-F238E27FC236}">
              <a16:creationId xmlns:a16="http://schemas.microsoft.com/office/drawing/2014/main" id="{561DFC8B-058E-4DE1-A7A8-3719E929616A}"/>
            </a:ext>
          </a:extLst>
        </xdr:cNvPr>
        <xdr:cNvPicPr>
          <a:picLocks noChangeAspect="1"/>
        </xdr:cNvPicPr>
      </xdr:nvPicPr>
      <xdr:blipFill>
        <a:blip xmlns:r="http://schemas.openxmlformats.org/officeDocument/2006/relationships" r:embed="rId1"/>
        <a:stretch>
          <a:fillRect/>
        </a:stretch>
      </xdr:blipFill>
      <xdr:spPr>
        <a:xfrm>
          <a:off x="19050" y="2695575"/>
          <a:ext cx="1878042" cy="2856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24</xdr:row>
      <xdr:rowOff>0</xdr:rowOff>
    </xdr:from>
    <xdr:to>
      <xdr:col>0</xdr:col>
      <xdr:colOff>1916142</xdr:colOff>
      <xdr:row>25</xdr:row>
      <xdr:rowOff>123746</xdr:rowOff>
    </xdr:to>
    <xdr:pic>
      <xdr:nvPicPr>
        <xdr:cNvPr id="3" name="Bildobjekt 2">
          <a:extLst>
            <a:ext uri="{FF2B5EF4-FFF2-40B4-BE49-F238E27FC236}">
              <a16:creationId xmlns:a16="http://schemas.microsoft.com/office/drawing/2014/main" id="{3BAC6C54-864B-4C45-94AD-BBF3146CA24B}"/>
            </a:ext>
          </a:extLst>
        </xdr:cNvPr>
        <xdr:cNvPicPr>
          <a:picLocks noChangeAspect="1"/>
        </xdr:cNvPicPr>
      </xdr:nvPicPr>
      <xdr:blipFill>
        <a:blip xmlns:r="http://schemas.openxmlformats.org/officeDocument/2006/relationships" r:embed="rId1"/>
        <a:stretch>
          <a:fillRect/>
        </a:stretch>
      </xdr:blipFill>
      <xdr:spPr>
        <a:xfrm>
          <a:off x="19050" y="3886200"/>
          <a:ext cx="1878042" cy="2856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87</xdr:row>
      <xdr:rowOff>111125</xdr:rowOff>
    </xdr:from>
    <xdr:to>
      <xdr:col>4</xdr:col>
      <xdr:colOff>182592</xdr:colOff>
      <xdr:row>89</xdr:row>
      <xdr:rowOff>105331</xdr:rowOff>
    </xdr:to>
    <xdr:pic>
      <xdr:nvPicPr>
        <xdr:cNvPr id="3" name="Bildobjekt 2">
          <a:extLst>
            <a:ext uri="{FF2B5EF4-FFF2-40B4-BE49-F238E27FC236}">
              <a16:creationId xmlns:a16="http://schemas.microsoft.com/office/drawing/2014/main" id="{B51B9227-93FB-4E90-8FA7-BF84E3E19785}"/>
            </a:ext>
          </a:extLst>
        </xdr:cNvPr>
        <xdr:cNvPicPr>
          <a:picLocks noChangeAspect="1"/>
        </xdr:cNvPicPr>
      </xdr:nvPicPr>
      <xdr:blipFill>
        <a:blip xmlns:r="http://schemas.openxmlformats.org/officeDocument/2006/relationships" r:embed="rId1"/>
        <a:stretch>
          <a:fillRect/>
        </a:stretch>
      </xdr:blipFill>
      <xdr:spPr>
        <a:xfrm>
          <a:off x="9525" y="13579475"/>
          <a:ext cx="1947892" cy="279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57</xdr:row>
      <xdr:rowOff>9525</xdr:rowOff>
    </xdr:from>
    <xdr:to>
      <xdr:col>6</xdr:col>
      <xdr:colOff>296892</xdr:colOff>
      <xdr:row>58</xdr:row>
      <xdr:rowOff>148511</xdr:rowOff>
    </xdr:to>
    <xdr:pic>
      <xdr:nvPicPr>
        <xdr:cNvPr id="3" name="Bildobjekt 2">
          <a:extLst>
            <a:ext uri="{FF2B5EF4-FFF2-40B4-BE49-F238E27FC236}">
              <a16:creationId xmlns:a16="http://schemas.microsoft.com/office/drawing/2014/main" id="{00E4B0B1-02F4-4656-8F72-BCDBF1A3DA2A}"/>
            </a:ext>
          </a:extLst>
        </xdr:cNvPr>
        <xdr:cNvPicPr>
          <a:picLocks noChangeAspect="1"/>
        </xdr:cNvPicPr>
      </xdr:nvPicPr>
      <xdr:blipFill>
        <a:blip xmlns:r="http://schemas.openxmlformats.org/officeDocument/2006/relationships" r:embed="rId1"/>
        <a:stretch>
          <a:fillRect/>
        </a:stretch>
      </xdr:blipFill>
      <xdr:spPr>
        <a:xfrm>
          <a:off x="19050" y="9324975"/>
          <a:ext cx="1887567" cy="2913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Statistikproduktion\2100_V&#228;gtrafik\Fordon\Fordon%20i%20l&#228;n%20och%20kommuner\2021_2022\Publicering\old\ZZZZZ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_ Title"/>
      <sheetName val="Innehåll _ Content"/>
      <sheetName val="Kort om statistiken"/>
      <sheetName val="Definitioner"/>
      <sheetName val="Teckenförklaring _ Legends"/>
      <sheetName val="Tabell 1"/>
      <sheetName val="Tabell 2"/>
      <sheetName val="Tabell 3"/>
      <sheetName val="Tabell 4"/>
      <sheetName val="Tabell 5"/>
      <sheetName val="Tabell 6"/>
      <sheetName val="Tabell 7"/>
      <sheetName val="Tabell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0"/>
  <sheetViews>
    <sheetView showGridLines="0" tabSelected="1" zoomScaleNormal="100" workbookViewId="0">
      <selection sqref="A1:K1"/>
    </sheetView>
  </sheetViews>
  <sheetFormatPr defaultColWidth="9.109375" defaultRowHeight="13.2" x14ac:dyDescent="0.25"/>
  <cols>
    <col min="1" max="11" width="11.5546875" style="25" customWidth="1"/>
    <col min="12" max="16384" width="9.109375" style="25"/>
  </cols>
  <sheetData>
    <row r="1" spans="1:18" ht="32.25" customHeight="1" x14ac:dyDescent="0.25">
      <c r="A1" s="365" t="s">
        <v>843</v>
      </c>
      <c r="B1" s="365"/>
      <c r="C1" s="365"/>
      <c r="D1" s="365"/>
      <c r="E1" s="365"/>
      <c r="F1" s="365"/>
      <c r="G1" s="365"/>
      <c r="H1" s="365"/>
      <c r="I1" s="365"/>
      <c r="J1" s="365"/>
      <c r="K1" s="365"/>
    </row>
    <row r="8" spans="1:18" ht="43.5" customHeight="1" x14ac:dyDescent="0.4">
      <c r="B8" s="4" t="s">
        <v>791</v>
      </c>
    </row>
    <row r="9" spans="1:18" ht="17.399999999999999" x14ac:dyDescent="0.3">
      <c r="B9" s="5" t="s">
        <v>792</v>
      </c>
    </row>
    <row r="10" spans="1:18" ht="17.399999999999999" x14ac:dyDescent="0.3">
      <c r="B10" s="216"/>
    </row>
    <row r="11" spans="1:18" ht="14.25" customHeight="1" x14ac:dyDescent="0.25">
      <c r="B11" s="185" t="s">
        <v>842</v>
      </c>
      <c r="O11" s="217"/>
      <c r="P11" s="217"/>
      <c r="Q11" s="217"/>
      <c r="R11" s="217"/>
    </row>
    <row r="12" spans="1:18" ht="14.25" customHeight="1" x14ac:dyDescent="0.25"/>
    <row r="13" spans="1:18" ht="16.5" customHeight="1" x14ac:dyDescent="0.25">
      <c r="B13" s="24" t="s">
        <v>662</v>
      </c>
    </row>
    <row r="14" spans="1:18" x14ac:dyDescent="0.25">
      <c r="B14" s="25" t="s">
        <v>591</v>
      </c>
    </row>
    <row r="15" spans="1:18" x14ac:dyDescent="0.25">
      <c r="B15" s="25" t="s">
        <v>592</v>
      </c>
    </row>
    <row r="17" spans="2:2" x14ac:dyDescent="0.25">
      <c r="B17" s="24" t="s">
        <v>663</v>
      </c>
    </row>
    <row r="18" spans="2:2" x14ac:dyDescent="0.25">
      <c r="B18" s="25" t="s">
        <v>113</v>
      </c>
    </row>
    <row r="19" spans="2:2" x14ac:dyDescent="0.25">
      <c r="B19" t="s">
        <v>114</v>
      </c>
    </row>
    <row r="20" spans="2:2" ht="18" x14ac:dyDescent="0.35">
      <c r="B20" s="218"/>
    </row>
  </sheetData>
  <mergeCells count="1">
    <mergeCell ref="A1:K1"/>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D20"/>
  <sheetViews>
    <sheetView showGridLines="0" zoomScaleNormal="100" zoomScaleSheetLayoutView="100" workbookViewId="0"/>
  </sheetViews>
  <sheetFormatPr defaultRowHeight="13.2" outlineLevelCol="1" x14ac:dyDescent="0.25"/>
  <cols>
    <col min="1" max="1" width="9.88671875" customWidth="1"/>
    <col min="2" max="2" width="1.5546875" customWidth="1"/>
    <col min="3" max="3" width="2.44140625" customWidth="1"/>
    <col min="5" max="5" width="24.33203125" customWidth="1"/>
    <col min="6" max="6" width="5" hidden="1" customWidth="1" outlineLevel="1"/>
    <col min="7" max="7" width="1.88671875" hidden="1" customWidth="1" outlineLevel="1"/>
    <col min="8" max="8" width="5" hidden="1" customWidth="1" outlineLevel="1"/>
    <col min="9" max="9" width="1.88671875" hidden="1" customWidth="1" outlineLevel="1"/>
    <col min="10" max="10" width="5" hidden="1" customWidth="1" outlineLevel="1"/>
    <col min="11" max="11" width="1.88671875" hidden="1" customWidth="1" outlineLevel="1"/>
    <col min="12" max="12" width="5" hidden="1" customWidth="1" outlineLevel="1"/>
    <col min="13" max="13" width="1.88671875" hidden="1" customWidth="1" outlineLevel="1"/>
    <col min="14" max="14" width="5" hidden="1" customWidth="1" outlineLevel="1"/>
    <col min="15" max="15" width="1.88671875" hidden="1" customWidth="1" outlineLevel="1"/>
    <col min="16" max="16" width="5" hidden="1" customWidth="1" outlineLevel="1"/>
    <col min="17" max="17" width="1.88671875" hidden="1" customWidth="1" outlineLevel="1"/>
    <col min="18" max="18" width="5" hidden="1" customWidth="1" outlineLevel="1"/>
    <col min="19" max="19" width="1.88671875" hidden="1" customWidth="1" outlineLevel="1"/>
    <col min="20" max="20" width="5" hidden="1" customWidth="1" outlineLevel="1"/>
    <col min="21" max="21" width="1.88671875" hidden="1" customWidth="1" outlineLevel="1"/>
    <col min="22" max="22" width="5" hidden="1" customWidth="1" outlineLevel="1"/>
    <col min="23" max="23" width="1.88671875" hidden="1" customWidth="1" outlineLevel="1"/>
    <col min="24" max="24" width="5" hidden="1" customWidth="1" outlineLevel="1"/>
    <col min="25" max="25" width="1.88671875" hidden="1" customWidth="1" outlineLevel="1"/>
    <col min="26" max="26" width="5" hidden="1" customWidth="1" outlineLevel="1"/>
    <col min="27" max="27" width="2.109375" hidden="1" customWidth="1" outlineLevel="1"/>
    <col min="28" max="28" width="5" hidden="1" customWidth="1" outlineLevel="1"/>
    <col min="29" max="29" width="1.5546875" hidden="1" customWidth="1" outlineLevel="1"/>
    <col min="30" max="30" width="5" hidden="1" customWidth="1" outlineLevel="1"/>
    <col min="31" max="31" width="1.5546875" hidden="1" customWidth="1" outlineLevel="1"/>
    <col min="32" max="32" width="5" hidden="1" customWidth="1" outlineLevel="1"/>
    <col min="33" max="33" width="1.5546875" hidden="1" customWidth="1" outlineLevel="1"/>
    <col min="34" max="34" width="5" hidden="1" customWidth="1" outlineLevel="1"/>
    <col min="35" max="35" width="1.5546875" hidden="1" customWidth="1" outlineLevel="1"/>
    <col min="36" max="36" width="5" hidden="1" customWidth="1" outlineLevel="1"/>
    <col min="37" max="37" width="2.88671875" customWidth="1" collapsed="1"/>
    <col min="38" max="38" width="5" bestFit="1" customWidth="1"/>
    <col min="39" max="39" width="1.5546875" customWidth="1"/>
    <col min="40" max="40" width="5" bestFit="1" customWidth="1"/>
    <col min="41" max="41" width="1.5546875" customWidth="1"/>
    <col min="42" max="42" width="5" bestFit="1" customWidth="1"/>
    <col min="43" max="43" width="1.44140625" customWidth="1"/>
    <col min="44" max="44" width="5" bestFit="1" customWidth="1"/>
    <col min="45" max="45" width="1.44140625" customWidth="1"/>
    <col min="46" max="46" width="5" bestFit="1" customWidth="1"/>
    <col min="47" max="47" width="1.109375" customWidth="1"/>
    <col min="48" max="48" width="5" bestFit="1" customWidth="1"/>
    <col min="49" max="49" width="2.44140625" customWidth="1"/>
    <col min="50" max="50" width="5" bestFit="1" customWidth="1"/>
    <col min="51" max="51" width="1.88671875" customWidth="1"/>
    <col min="52" max="52" width="5" bestFit="1" customWidth="1"/>
    <col min="53" max="53" width="2.88671875" customWidth="1"/>
    <col min="54" max="54" width="5" bestFit="1" customWidth="1"/>
    <col min="55" max="55" width="1.33203125" customWidth="1"/>
    <col min="56" max="56" width="5.88671875" customWidth="1"/>
  </cols>
  <sheetData>
    <row r="1" spans="1:56" ht="13.8" x14ac:dyDescent="0.3">
      <c r="A1" s="1" t="s">
        <v>232</v>
      </c>
      <c r="B1" s="3"/>
      <c r="C1" s="3"/>
      <c r="D1" s="1" t="s">
        <v>803</v>
      </c>
      <c r="E1" s="1"/>
      <c r="F1" s="1"/>
      <c r="G1" s="1"/>
      <c r="H1" s="1"/>
      <c r="I1" s="1"/>
      <c r="J1" s="1"/>
      <c r="K1" s="1"/>
      <c r="L1" s="1"/>
      <c r="M1" s="1"/>
      <c r="N1" s="1"/>
      <c r="O1" s="1"/>
      <c r="P1" s="1"/>
      <c r="Q1" s="1"/>
      <c r="R1" s="1"/>
      <c r="S1" s="1"/>
      <c r="T1" s="1"/>
      <c r="U1" s="1"/>
      <c r="V1" s="1"/>
      <c r="W1" s="1"/>
      <c r="X1" s="1"/>
      <c r="Y1" s="1"/>
      <c r="Z1" s="1"/>
      <c r="AA1" s="1"/>
      <c r="AB1" s="1"/>
      <c r="AC1" s="1"/>
      <c r="AD1" s="47"/>
      <c r="AE1" s="36"/>
      <c r="AF1" s="47"/>
      <c r="AG1" s="36"/>
      <c r="AH1" s="36"/>
      <c r="AI1" s="36"/>
      <c r="AJ1" s="36"/>
      <c r="AK1" s="36"/>
      <c r="AL1" s="36"/>
      <c r="AM1" s="36"/>
      <c r="AN1" s="36"/>
      <c r="AO1" s="3"/>
      <c r="AP1" s="3"/>
    </row>
    <row r="2" spans="1:56" ht="13.8" x14ac:dyDescent="0.3">
      <c r="A2" s="1"/>
      <c r="B2" s="3"/>
      <c r="C2" s="3"/>
      <c r="D2" s="39" t="s">
        <v>745</v>
      </c>
      <c r="E2" s="1"/>
      <c r="F2" s="1"/>
      <c r="G2" s="1"/>
      <c r="H2" s="1"/>
      <c r="I2" s="1"/>
      <c r="J2" s="1"/>
      <c r="K2" s="1"/>
      <c r="L2" s="1"/>
      <c r="M2" s="1"/>
      <c r="N2" s="1"/>
      <c r="O2" s="1"/>
      <c r="P2" s="1"/>
      <c r="Q2" s="1"/>
      <c r="R2" s="1"/>
      <c r="S2" s="1"/>
      <c r="T2" s="1"/>
      <c r="U2" s="1"/>
      <c r="V2" s="1"/>
      <c r="W2" s="1"/>
      <c r="X2" s="1"/>
      <c r="Y2" s="1"/>
      <c r="Z2" s="1"/>
      <c r="AA2" s="1"/>
      <c r="AB2" s="1"/>
      <c r="AC2" s="1"/>
      <c r="AD2" s="47"/>
      <c r="AE2" s="36"/>
      <c r="AF2" s="48"/>
      <c r="AG2" s="36"/>
      <c r="AH2" s="36"/>
      <c r="AI2" s="36"/>
      <c r="AJ2" s="36"/>
      <c r="AK2" s="36"/>
      <c r="AL2" s="36"/>
      <c r="AM2" s="36"/>
      <c r="AN2" s="36"/>
      <c r="AO2" s="3"/>
      <c r="AP2" s="3"/>
    </row>
    <row r="3" spans="1:56" x14ac:dyDescent="0.25">
      <c r="A3" s="13"/>
      <c r="B3" s="9"/>
      <c r="C3" s="9"/>
      <c r="D3" s="9"/>
      <c r="E3" s="13"/>
      <c r="F3" s="13"/>
      <c r="G3" s="13"/>
      <c r="H3" s="13"/>
      <c r="I3" s="13"/>
      <c r="J3" s="13"/>
      <c r="K3" s="13"/>
      <c r="L3" s="13"/>
      <c r="M3" s="13"/>
      <c r="N3" s="13"/>
      <c r="O3" s="13"/>
      <c r="P3" s="13"/>
      <c r="Q3" s="13"/>
      <c r="R3" s="13"/>
      <c r="S3" s="13"/>
      <c r="T3" s="13"/>
      <c r="U3" s="13"/>
      <c r="V3" s="13"/>
      <c r="W3" s="13"/>
      <c r="X3" s="13"/>
      <c r="Y3" s="13"/>
      <c r="Z3" s="13"/>
      <c r="AA3" s="13"/>
      <c r="AB3" s="13"/>
      <c r="AC3" s="9"/>
      <c r="AD3" s="13"/>
      <c r="AE3" s="9"/>
      <c r="AF3" s="2"/>
      <c r="AG3" s="9"/>
      <c r="AH3" s="9"/>
      <c r="AI3" s="2"/>
      <c r="AJ3" s="2"/>
      <c r="AK3" s="2"/>
      <c r="AL3" s="2"/>
      <c r="AM3" s="9"/>
      <c r="AN3" s="9"/>
      <c r="AO3" s="3"/>
      <c r="AP3" s="3"/>
      <c r="AQ3" s="81"/>
      <c r="AR3" s="81"/>
      <c r="AS3" s="81"/>
      <c r="AT3" s="81"/>
      <c r="AU3" s="81"/>
      <c r="AV3" s="81"/>
      <c r="BC3" s="81"/>
      <c r="BD3" s="81"/>
    </row>
    <row r="4" spans="1:56" s="1" customFormat="1" x14ac:dyDescent="0.25">
      <c r="A4" s="297"/>
      <c r="B4" s="315"/>
      <c r="C4" s="315"/>
      <c r="D4" s="315"/>
      <c r="E4" s="297"/>
      <c r="F4" s="320">
        <v>2000</v>
      </c>
      <c r="G4" s="320"/>
      <c r="H4" s="320">
        <v>2001</v>
      </c>
      <c r="I4" s="320"/>
      <c r="J4" s="320">
        <v>2002</v>
      </c>
      <c r="K4" s="320"/>
      <c r="L4" s="320">
        <v>2003</v>
      </c>
      <c r="M4" s="320"/>
      <c r="N4" s="320">
        <v>2004</v>
      </c>
      <c r="O4" s="320"/>
      <c r="P4" s="320">
        <v>2005</v>
      </c>
      <c r="Q4" s="320"/>
      <c r="R4" s="320">
        <v>2006</v>
      </c>
      <c r="S4" s="320"/>
      <c r="T4" s="320">
        <v>2007</v>
      </c>
      <c r="U4" s="320"/>
      <c r="V4" s="320">
        <v>2008</v>
      </c>
      <c r="W4" s="320"/>
      <c r="X4" s="320">
        <v>2009</v>
      </c>
      <c r="Y4" s="320"/>
      <c r="Z4" s="320">
        <v>2010</v>
      </c>
      <c r="AA4" s="320"/>
      <c r="AB4" s="320">
        <v>2011</v>
      </c>
      <c r="AC4" s="278"/>
      <c r="AD4" s="278">
        <v>2012</v>
      </c>
      <c r="AE4" s="278"/>
      <c r="AF4" s="278">
        <v>2013</v>
      </c>
      <c r="AG4" s="278"/>
      <c r="AH4" s="278">
        <v>2014</v>
      </c>
      <c r="AI4" s="278"/>
      <c r="AJ4" s="278">
        <v>2015</v>
      </c>
      <c r="AK4" s="278"/>
      <c r="AL4" s="278">
        <v>2016</v>
      </c>
      <c r="AM4" s="278"/>
      <c r="AN4" s="278">
        <v>2017</v>
      </c>
      <c r="AO4" s="278"/>
      <c r="AP4" s="278">
        <v>2018</v>
      </c>
      <c r="AQ4" s="318"/>
      <c r="AR4" s="278">
        <v>2019</v>
      </c>
      <c r="AS4" s="318"/>
      <c r="AT4" s="278">
        <v>2020</v>
      </c>
      <c r="AU4" s="214"/>
      <c r="AV4" s="283">
        <v>2021</v>
      </c>
      <c r="AW4" s="318"/>
      <c r="AX4" s="278">
        <v>2022</v>
      </c>
      <c r="AY4" s="278"/>
      <c r="AZ4" s="278">
        <v>2023</v>
      </c>
      <c r="BA4" s="278"/>
      <c r="BB4" s="278">
        <v>2024</v>
      </c>
      <c r="BC4" s="318"/>
      <c r="BD4" s="278">
        <v>2025</v>
      </c>
    </row>
    <row r="5" spans="1:56" x14ac:dyDescent="0.25">
      <c r="A5" s="10" t="s">
        <v>391</v>
      </c>
      <c r="B5" s="10"/>
      <c r="C5" s="10"/>
      <c r="D5" s="2"/>
      <c r="E5" s="10"/>
      <c r="F5" s="10"/>
      <c r="G5" s="10"/>
      <c r="H5" s="10"/>
      <c r="I5" s="10"/>
      <c r="J5" s="10"/>
      <c r="K5" s="10"/>
      <c r="L5" s="10"/>
      <c r="M5" s="10"/>
      <c r="N5" s="10"/>
      <c r="O5" s="10"/>
      <c r="P5" s="10"/>
      <c r="Q5" s="10"/>
      <c r="R5" s="10"/>
      <c r="S5" s="10"/>
      <c r="T5" s="10"/>
      <c r="U5" s="10"/>
      <c r="V5" s="10"/>
      <c r="W5" s="10"/>
      <c r="X5" s="10"/>
      <c r="Y5" s="10"/>
      <c r="Z5" s="10"/>
      <c r="AA5" s="10"/>
      <c r="AB5" s="10"/>
      <c r="AC5" s="2"/>
      <c r="AD5" s="2"/>
      <c r="AE5" s="2"/>
      <c r="AF5" s="2"/>
      <c r="AG5" s="2"/>
      <c r="AH5" s="2"/>
      <c r="AI5" s="2"/>
      <c r="AJ5" s="2"/>
      <c r="AK5" s="2"/>
      <c r="AL5" s="2"/>
      <c r="AM5" s="2"/>
      <c r="AN5" s="2"/>
      <c r="AO5" s="2"/>
      <c r="AP5" s="2"/>
      <c r="AR5" s="2"/>
      <c r="AT5" s="2"/>
      <c r="AV5" s="2"/>
      <c r="AX5" s="2"/>
      <c r="AY5" s="2"/>
      <c r="AZ5" s="2"/>
      <c r="BA5" s="2"/>
      <c r="BB5" s="2"/>
      <c r="BD5" s="2"/>
    </row>
    <row r="6" spans="1:56" x14ac:dyDescent="0.25">
      <c r="A6" s="10" t="s">
        <v>392</v>
      </c>
      <c r="B6" s="2"/>
      <c r="C6" s="2"/>
      <c r="D6" s="2"/>
      <c r="E6" s="10"/>
      <c r="F6" s="10">
        <v>127</v>
      </c>
      <c r="G6" s="10"/>
      <c r="H6" s="10">
        <v>139</v>
      </c>
      <c r="I6" s="10"/>
      <c r="J6" s="10">
        <v>125</v>
      </c>
      <c r="K6" s="10"/>
      <c r="L6" s="10">
        <v>99</v>
      </c>
      <c r="M6" s="10"/>
      <c r="N6" s="10">
        <v>143</v>
      </c>
      <c r="O6" s="10"/>
      <c r="P6" s="10">
        <v>128</v>
      </c>
      <c r="Q6" s="10"/>
      <c r="R6" s="10">
        <v>133</v>
      </c>
      <c r="S6" s="10"/>
      <c r="T6" s="10">
        <v>128</v>
      </c>
      <c r="U6" s="10"/>
      <c r="V6" s="10">
        <v>140</v>
      </c>
      <c r="W6" s="10"/>
      <c r="X6" s="10">
        <v>106</v>
      </c>
      <c r="Y6" s="10"/>
      <c r="Z6" s="10">
        <v>132</v>
      </c>
      <c r="AA6" s="10"/>
      <c r="AB6" s="10">
        <v>83</v>
      </c>
      <c r="AC6" s="2"/>
      <c r="AD6" s="2">
        <v>113</v>
      </c>
      <c r="AE6" s="2"/>
      <c r="AF6" s="2">
        <v>95</v>
      </c>
      <c r="AG6" s="2"/>
      <c r="AH6" s="2">
        <v>74</v>
      </c>
      <c r="AI6" s="2"/>
      <c r="AJ6" s="2">
        <v>80</v>
      </c>
      <c r="AK6" s="2"/>
      <c r="AL6" s="2">
        <v>88</v>
      </c>
      <c r="AM6" s="2"/>
      <c r="AN6" s="2">
        <v>78</v>
      </c>
      <c r="AO6" s="2"/>
      <c r="AP6" s="2">
        <v>85</v>
      </c>
      <c r="AR6" s="2">
        <v>110</v>
      </c>
      <c r="AT6" s="2">
        <v>87</v>
      </c>
      <c r="AV6" s="2">
        <v>93</v>
      </c>
      <c r="AX6" s="2">
        <v>71</v>
      </c>
      <c r="AY6" s="2"/>
      <c r="AZ6" s="2">
        <v>77</v>
      </c>
      <c r="BA6" s="2"/>
      <c r="BB6" s="2">
        <v>68</v>
      </c>
      <c r="BD6" s="2">
        <v>93</v>
      </c>
    </row>
    <row r="7" spans="1:56" x14ac:dyDescent="0.25">
      <c r="A7" s="10" t="s">
        <v>393</v>
      </c>
      <c r="B7" s="2"/>
      <c r="C7" s="2"/>
      <c r="D7" s="2"/>
      <c r="E7" s="10"/>
      <c r="F7" s="10">
        <v>24</v>
      </c>
      <c r="G7" s="10"/>
      <c r="H7" s="10">
        <v>36</v>
      </c>
      <c r="I7" s="10"/>
      <c r="J7" s="10">
        <v>32</v>
      </c>
      <c r="K7" s="10"/>
      <c r="L7" s="10">
        <v>25</v>
      </c>
      <c r="M7" s="10"/>
      <c r="N7" s="10">
        <v>37</v>
      </c>
      <c r="O7" s="10"/>
      <c r="P7" s="10">
        <v>28</v>
      </c>
      <c r="Q7" s="10"/>
      <c r="R7" s="10">
        <v>38</v>
      </c>
      <c r="S7" s="10"/>
      <c r="T7" s="10">
        <v>32</v>
      </c>
      <c r="U7" s="10"/>
      <c r="V7" s="10">
        <v>41</v>
      </c>
      <c r="W7" s="10"/>
      <c r="X7" s="10">
        <v>32</v>
      </c>
      <c r="Y7" s="10"/>
      <c r="Z7" s="10">
        <v>31</v>
      </c>
      <c r="AA7" s="10"/>
      <c r="AB7" s="10">
        <v>22</v>
      </c>
      <c r="AC7" s="2"/>
      <c r="AD7" s="2">
        <v>21</v>
      </c>
      <c r="AE7" s="2"/>
      <c r="AF7" s="2">
        <v>16</v>
      </c>
      <c r="AG7" s="2"/>
      <c r="AH7" s="2">
        <v>15</v>
      </c>
      <c r="AI7" s="2"/>
      <c r="AJ7" s="2">
        <v>11</v>
      </c>
      <c r="AK7" s="2"/>
      <c r="AL7" s="2">
        <v>21</v>
      </c>
      <c r="AM7" s="2"/>
      <c r="AN7" s="2">
        <v>10</v>
      </c>
      <c r="AO7" s="2"/>
      <c r="AP7" s="2">
        <v>14</v>
      </c>
      <c r="AR7" s="2">
        <v>15</v>
      </c>
      <c r="AT7" s="2">
        <v>14</v>
      </c>
      <c r="AV7" s="2">
        <v>10</v>
      </c>
      <c r="AX7" s="2">
        <v>7</v>
      </c>
      <c r="AY7" s="2"/>
      <c r="AZ7" s="2">
        <v>5</v>
      </c>
      <c r="BA7" s="2"/>
      <c r="BB7" s="2">
        <v>3</v>
      </c>
      <c r="BD7" s="2">
        <v>2</v>
      </c>
    </row>
    <row r="8" spans="1:56" x14ac:dyDescent="0.25">
      <c r="A8" s="2" t="s">
        <v>233</v>
      </c>
      <c r="B8" s="10"/>
      <c r="C8" s="10"/>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R8" s="2"/>
      <c r="AT8" s="2"/>
      <c r="AV8" s="2"/>
      <c r="AX8" s="2"/>
      <c r="AY8" s="2"/>
      <c r="AZ8" s="2"/>
      <c r="BA8" s="2"/>
      <c r="BB8" s="2"/>
      <c r="BD8" s="2"/>
    </row>
    <row r="9" spans="1:56" x14ac:dyDescent="0.25">
      <c r="A9" s="9" t="s">
        <v>394</v>
      </c>
      <c r="B9" s="9"/>
      <c r="C9" s="9"/>
      <c r="D9" s="9"/>
      <c r="E9" s="9"/>
      <c r="F9" s="9">
        <v>15</v>
      </c>
      <c r="G9" s="9"/>
      <c r="H9" s="9">
        <v>19</v>
      </c>
      <c r="I9" s="9"/>
      <c r="J9" s="9">
        <v>21</v>
      </c>
      <c r="K9" s="9"/>
      <c r="L9" s="9">
        <v>26</v>
      </c>
      <c r="M9" s="9"/>
      <c r="N9" s="9">
        <v>22</v>
      </c>
      <c r="O9" s="9"/>
      <c r="P9" s="9">
        <v>21</v>
      </c>
      <c r="Q9" s="9"/>
      <c r="R9" s="9">
        <v>16</v>
      </c>
      <c r="S9" s="9"/>
      <c r="T9" s="9">
        <v>14</v>
      </c>
      <c r="U9" s="9"/>
      <c r="V9" s="9">
        <v>26</v>
      </c>
      <c r="W9" s="9"/>
      <c r="X9" s="9">
        <v>17</v>
      </c>
      <c r="Y9" s="9"/>
      <c r="Z9" s="9">
        <v>18</v>
      </c>
      <c r="AA9" s="9"/>
      <c r="AB9" s="9">
        <v>15</v>
      </c>
      <c r="AC9" s="9"/>
      <c r="AD9" s="9">
        <v>21</v>
      </c>
      <c r="AE9" s="9"/>
      <c r="AF9" s="9">
        <v>6</v>
      </c>
      <c r="AG9" s="9"/>
      <c r="AH9" s="9">
        <v>16</v>
      </c>
      <c r="AI9" s="9"/>
      <c r="AJ9" s="9">
        <v>12</v>
      </c>
      <c r="AK9" s="9"/>
      <c r="AL9" s="9">
        <v>9</v>
      </c>
      <c r="AM9" s="9"/>
      <c r="AN9" s="9">
        <v>7</v>
      </c>
      <c r="AO9" s="9"/>
      <c r="AP9" s="9">
        <v>9</v>
      </c>
      <c r="AQ9" s="81"/>
      <c r="AR9" s="9">
        <v>16</v>
      </c>
      <c r="AS9" s="81"/>
      <c r="AT9" s="9">
        <v>8</v>
      </c>
      <c r="AU9" s="81"/>
      <c r="AV9" s="9">
        <v>10</v>
      </c>
      <c r="AW9" s="81"/>
      <c r="AX9" s="9">
        <v>11</v>
      </c>
      <c r="AY9" s="9"/>
      <c r="AZ9" s="9">
        <v>7</v>
      </c>
      <c r="BA9" s="9"/>
      <c r="BB9" s="9">
        <v>3</v>
      </c>
      <c r="BC9" s="81"/>
      <c r="BD9" s="9">
        <v>6</v>
      </c>
    </row>
    <row r="10" spans="1:56" s="1" customFormat="1" x14ac:dyDescent="0.25">
      <c r="A10" s="315" t="s">
        <v>836</v>
      </c>
      <c r="B10" s="315"/>
      <c r="C10" s="315"/>
      <c r="D10" s="315"/>
      <c r="E10" s="315"/>
      <c r="F10" s="297">
        <f>F6+F9</f>
        <v>142</v>
      </c>
      <c r="G10" s="297"/>
      <c r="H10" s="297">
        <f t="shared" ref="H10:AB10" si="0">H6+H9</f>
        <v>158</v>
      </c>
      <c r="I10" s="297"/>
      <c r="J10" s="297">
        <f t="shared" si="0"/>
        <v>146</v>
      </c>
      <c r="K10" s="297"/>
      <c r="L10" s="297">
        <f t="shared" si="0"/>
        <v>125</v>
      </c>
      <c r="M10" s="297"/>
      <c r="N10" s="297">
        <f t="shared" si="0"/>
        <v>165</v>
      </c>
      <c r="O10" s="297"/>
      <c r="P10" s="297">
        <f t="shared" si="0"/>
        <v>149</v>
      </c>
      <c r="Q10" s="297"/>
      <c r="R10" s="297">
        <f t="shared" si="0"/>
        <v>149</v>
      </c>
      <c r="S10" s="297"/>
      <c r="T10" s="297">
        <f t="shared" si="0"/>
        <v>142</v>
      </c>
      <c r="U10" s="297"/>
      <c r="V10" s="297">
        <f t="shared" si="0"/>
        <v>166</v>
      </c>
      <c r="W10" s="297"/>
      <c r="X10" s="297">
        <f t="shared" si="0"/>
        <v>123</v>
      </c>
      <c r="Y10" s="297"/>
      <c r="Z10" s="297">
        <f t="shared" si="0"/>
        <v>150</v>
      </c>
      <c r="AA10" s="297"/>
      <c r="AB10" s="297">
        <f t="shared" si="0"/>
        <v>98</v>
      </c>
      <c r="AC10" s="297"/>
      <c r="AD10" s="315">
        <v>134</v>
      </c>
      <c r="AE10" s="315"/>
      <c r="AF10" s="315">
        <v>101</v>
      </c>
      <c r="AG10" s="315"/>
      <c r="AH10" s="315">
        <v>90</v>
      </c>
      <c r="AI10" s="315"/>
      <c r="AJ10" s="315">
        <v>92</v>
      </c>
      <c r="AK10" s="315"/>
      <c r="AL10" s="315">
        <v>97</v>
      </c>
      <c r="AM10" s="315"/>
      <c r="AN10" s="315">
        <v>85</v>
      </c>
      <c r="AO10" s="315"/>
      <c r="AP10" s="315">
        <v>94</v>
      </c>
      <c r="AR10" s="315">
        <v>126</v>
      </c>
      <c r="AT10" s="315">
        <v>95</v>
      </c>
      <c r="AV10" s="315">
        <v>103</v>
      </c>
      <c r="AX10" s="315">
        <v>82</v>
      </c>
      <c r="AY10" s="315"/>
      <c r="AZ10" s="315">
        <v>84</v>
      </c>
      <c r="BA10" s="315"/>
      <c r="BB10" s="315">
        <v>71</v>
      </c>
      <c r="BD10" s="315">
        <f>SUM(BD9,BD6)</f>
        <v>99</v>
      </c>
    </row>
    <row r="11" spans="1:56"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R11" s="2"/>
      <c r="AT11" s="2"/>
      <c r="AV11" s="2"/>
      <c r="AX11" s="2"/>
      <c r="AY11" s="2"/>
      <c r="AZ11" s="2"/>
      <c r="BA11" s="2"/>
      <c r="BB11" s="2"/>
      <c r="BD11" s="2"/>
    </row>
    <row r="12" spans="1:56" x14ac:dyDescent="0.25">
      <c r="A12" s="2" t="s">
        <v>395</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R12" s="2"/>
      <c r="AT12" s="2"/>
      <c r="AV12" s="2"/>
      <c r="AX12" s="2"/>
      <c r="AY12" s="2"/>
      <c r="AZ12" s="2"/>
      <c r="BA12" s="2"/>
      <c r="BB12" s="2"/>
      <c r="BD12" s="2"/>
    </row>
    <row r="13" spans="1:56" x14ac:dyDescent="0.25">
      <c r="A13" s="10" t="s">
        <v>390</v>
      </c>
      <c r="B13" s="2"/>
      <c r="C13" s="2"/>
      <c r="D13" s="2"/>
      <c r="E13" s="2"/>
      <c r="F13" s="2">
        <v>108</v>
      </c>
      <c r="G13" s="2"/>
      <c r="H13" s="2">
        <v>105</v>
      </c>
      <c r="I13" s="2"/>
      <c r="J13" s="2">
        <v>107</v>
      </c>
      <c r="K13" s="2"/>
      <c r="L13" s="2">
        <v>90</v>
      </c>
      <c r="M13" s="2"/>
      <c r="N13" s="2">
        <v>84</v>
      </c>
      <c r="O13" s="2"/>
      <c r="P13" s="2">
        <v>105</v>
      </c>
      <c r="Q13" s="2"/>
      <c r="R13" s="2">
        <v>118</v>
      </c>
      <c r="S13" s="2"/>
      <c r="T13" s="2">
        <v>273</v>
      </c>
      <c r="U13" s="2"/>
      <c r="V13" s="2">
        <v>76</v>
      </c>
      <c r="W13" s="2"/>
      <c r="X13" s="2">
        <v>79</v>
      </c>
      <c r="Y13" s="2"/>
      <c r="Z13" s="2">
        <v>122</v>
      </c>
      <c r="AA13" s="2"/>
      <c r="AB13" s="2">
        <v>116</v>
      </c>
      <c r="AC13" s="2"/>
      <c r="AD13" s="2">
        <v>127</v>
      </c>
      <c r="AE13" s="2"/>
      <c r="AF13" s="2">
        <v>84</v>
      </c>
      <c r="AG13" s="2"/>
      <c r="AH13" s="2">
        <v>84</v>
      </c>
      <c r="AI13" s="2"/>
      <c r="AJ13" s="2">
        <v>78</v>
      </c>
      <c r="AK13" s="2"/>
      <c r="AL13" s="2">
        <v>100</v>
      </c>
      <c r="AM13" s="2"/>
      <c r="AN13" s="2">
        <v>82</v>
      </c>
      <c r="AO13" s="2"/>
      <c r="AP13" s="2">
        <v>90</v>
      </c>
      <c r="AR13" s="2">
        <v>75</v>
      </c>
      <c r="AT13" s="2">
        <v>86</v>
      </c>
      <c r="AV13" s="2">
        <v>126</v>
      </c>
      <c r="AX13" s="2">
        <v>108</v>
      </c>
      <c r="AY13" s="2"/>
      <c r="AZ13" s="2">
        <v>108</v>
      </c>
      <c r="BA13" s="2"/>
      <c r="BB13" s="2">
        <v>93</v>
      </c>
      <c r="BD13" s="2">
        <v>92</v>
      </c>
    </row>
    <row r="14" spans="1:56" x14ac:dyDescent="0.25">
      <c r="A14" s="2" t="s">
        <v>233</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R14" s="2"/>
      <c r="AT14" s="2"/>
      <c r="AV14" s="2"/>
      <c r="AX14" s="2"/>
      <c r="AY14" s="2"/>
      <c r="AZ14" s="2"/>
      <c r="BA14" s="2"/>
      <c r="BB14" s="2"/>
      <c r="BD14" s="2"/>
    </row>
    <row r="15" spans="1:56" x14ac:dyDescent="0.25">
      <c r="A15" s="102" t="s">
        <v>279</v>
      </c>
      <c r="B15" s="9"/>
      <c r="C15" s="9"/>
      <c r="D15" s="9"/>
      <c r="E15" s="9"/>
      <c r="F15" s="9">
        <v>12</v>
      </c>
      <c r="G15" s="9"/>
      <c r="H15" s="9">
        <v>17</v>
      </c>
      <c r="I15" s="9"/>
      <c r="J15" s="9">
        <v>15</v>
      </c>
      <c r="K15" s="9"/>
      <c r="L15" s="9">
        <v>21</v>
      </c>
      <c r="M15" s="9"/>
      <c r="N15" s="9">
        <v>22</v>
      </c>
      <c r="O15" s="9"/>
      <c r="P15" s="9">
        <v>30</v>
      </c>
      <c r="Q15" s="9"/>
      <c r="R15" s="9">
        <v>28</v>
      </c>
      <c r="S15" s="9"/>
      <c r="T15" s="9">
        <v>153</v>
      </c>
      <c r="U15" s="9"/>
      <c r="V15" s="9">
        <v>33</v>
      </c>
      <c r="W15" s="9"/>
      <c r="X15" s="9">
        <v>35</v>
      </c>
      <c r="Y15" s="9"/>
      <c r="Z15" s="9">
        <v>28</v>
      </c>
      <c r="AA15" s="9"/>
      <c r="AB15" s="9">
        <v>43</v>
      </c>
      <c r="AC15" s="9"/>
      <c r="AD15" s="9">
        <v>22</v>
      </c>
      <c r="AE15" s="9"/>
      <c r="AF15" s="9">
        <v>16</v>
      </c>
      <c r="AG15" s="9"/>
      <c r="AH15" s="9">
        <v>15</v>
      </c>
      <c r="AI15" s="2"/>
      <c r="AJ15" s="2">
        <v>25</v>
      </c>
      <c r="AK15" s="2"/>
      <c r="AL15" s="2">
        <v>20</v>
      </c>
      <c r="AM15" s="2"/>
      <c r="AN15" s="2">
        <v>16</v>
      </c>
      <c r="AO15" s="2"/>
      <c r="AP15" s="2">
        <v>12</v>
      </c>
      <c r="AQ15" s="81"/>
      <c r="AR15" s="9">
        <v>29</v>
      </c>
      <c r="AS15" s="81"/>
      <c r="AT15" s="9">
        <v>15</v>
      </c>
      <c r="AU15" s="81"/>
      <c r="AV15" s="9">
        <v>11</v>
      </c>
      <c r="AX15" s="2">
        <v>13</v>
      </c>
      <c r="AY15" s="2"/>
      <c r="AZ15" s="2">
        <v>19</v>
      </c>
      <c r="BA15" s="2"/>
      <c r="BB15" s="2">
        <v>10</v>
      </c>
      <c r="BD15" s="2">
        <v>14</v>
      </c>
    </row>
    <row r="16" spans="1:56" s="1" customFormat="1" x14ac:dyDescent="0.25">
      <c r="A16" s="283" t="s">
        <v>836</v>
      </c>
      <c r="B16" s="283"/>
      <c r="C16" s="283"/>
      <c r="D16" s="283"/>
      <c r="E16" s="283"/>
      <c r="F16" s="283">
        <f>F13+F15</f>
        <v>120</v>
      </c>
      <c r="G16" s="283"/>
      <c r="H16" s="283">
        <f t="shared" ref="H16:AB16" si="1">H13+H15</f>
        <v>122</v>
      </c>
      <c r="I16" s="283"/>
      <c r="J16" s="283">
        <f t="shared" si="1"/>
        <v>122</v>
      </c>
      <c r="K16" s="283"/>
      <c r="L16" s="283">
        <f t="shared" si="1"/>
        <v>111</v>
      </c>
      <c r="M16" s="283"/>
      <c r="N16" s="283">
        <f t="shared" si="1"/>
        <v>106</v>
      </c>
      <c r="O16" s="283"/>
      <c r="P16" s="283">
        <f t="shared" si="1"/>
        <v>135</v>
      </c>
      <c r="Q16" s="283"/>
      <c r="R16" s="283">
        <f t="shared" si="1"/>
        <v>146</v>
      </c>
      <c r="S16" s="283"/>
      <c r="T16" s="283">
        <f t="shared" si="1"/>
        <v>426</v>
      </c>
      <c r="U16" s="283"/>
      <c r="V16" s="283">
        <f t="shared" si="1"/>
        <v>109</v>
      </c>
      <c r="W16" s="283"/>
      <c r="X16" s="283">
        <f t="shared" si="1"/>
        <v>114</v>
      </c>
      <c r="Y16" s="283"/>
      <c r="Z16" s="283">
        <f t="shared" si="1"/>
        <v>150</v>
      </c>
      <c r="AA16" s="283"/>
      <c r="AB16" s="283">
        <f t="shared" si="1"/>
        <v>159</v>
      </c>
      <c r="AC16" s="283"/>
      <c r="AD16" s="278">
        <v>149</v>
      </c>
      <c r="AE16" s="278"/>
      <c r="AF16" s="278">
        <v>100</v>
      </c>
      <c r="AG16" s="278"/>
      <c r="AH16" s="278">
        <v>99</v>
      </c>
      <c r="AI16" s="278"/>
      <c r="AJ16" s="278">
        <v>103</v>
      </c>
      <c r="AK16" s="278"/>
      <c r="AL16" s="278">
        <v>120</v>
      </c>
      <c r="AM16" s="278"/>
      <c r="AN16" s="278">
        <v>98</v>
      </c>
      <c r="AO16" s="318"/>
      <c r="AP16" s="278">
        <v>102</v>
      </c>
      <c r="AQ16" s="318"/>
      <c r="AR16" s="278">
        <v>104</v>
      </c>
      <c r="AS16" s="318"/>
      <c r="AT16" s="278">
        <v>101</v>
      </c>
      <c r="AU16" s="318"/>
      <c r="AV16" s="278">
        <v>137</v>
      </c>
      <c r="AW16" s="318"/>
      <c r="AX16" s="278">
        <v>121</v>
      </c>
      <c r="AY16" s="278"/>
      <c r="AZ16" s="278">
        <v>127</v>
      </c>
      <c r="BA16" s="278"/>
      <c r="BB16" s="278">
        <v>103</v>
      </c>
      <c r="BC16" s="318"/>
      <c r="BD16" s="278">
        <f>SUM(BD15,BD13)</f>
        <v>106</v>
      </c>
    </row>
    <row r="17" spans="1:42"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row>
    <row r="18" spans="1:42" ht="13.8" x14ac:dyDescent="0.25">
      <c r="A18" s="11"/>
      <c r="B18" s="237"/>
      <c r="C18" s="237"/>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row>
    <row r="19" spans="1:42" ht="13.8" x14ac:dyDescent="0.25">
      <c r="A19" s="11"/>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row>
    <row r="20" spans="1:42" ht="13.8" x14ac:dyDescent="0.25">
      <c r="A20" s="11"/>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row>
  </sheetData>
  <pageMargins left="0.7" right="0.7" top="0.75" bottom="0.75" header="0.3" footer="0.3"/>
  <pageSetup paperSize="9" scale="6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A27"/>
  <sheetViews>
    <sheetView showGridLines="0" zoomScaleNormal="100" zoomScaleSheetLayoutView="100" workbookViewId="0"/>
  </sheetViews>
  <sheetFormatPr defaultRowHeight="13.2" outlineLevelCol="1" x14ac:dyDescent="0.25"/>
  <cols>
    <col min="1" max="1" width="49.6640625" customWidth="1"/>
    <col min="2" max="2" width="2.44140625" customWidth="1"/>
    <col min="3" max="3" width="5.44140625" hidden="1" customWidth="1" outlineLevel="1"/>
    <col min="4" max="4" width="1.44140625" hidden="1" customWidth="1" outlineLevel="1"/>
    <col min="5" max="5" width="5.44140625" hidden="1" customWidth="1" outlineLevel="1"/>
    <col min="6" max="6" width="1.44140625" hidden="1" customWidth="1" outlineLevel="1"/>
    <col min="7" max="7" width="5.44140625" hidden="1" customWidth="1" outlineLevel="1"/>
    <col min="8" max="8" width="1.44140625" hidden="1" customWidth="1" outlineLevel="1"/>
    <col min="9" max="9" width="5.44140625" hidden="1" customWidth="1" outlineLevel="1"/>
    <col min="10" max="10" width="1.44140625" hidden="1" customWidth="1" outlineLevel="1"/>
    <col min="11" max="11" width="5.44140625" hidden="1" customWidth="1" outlineLevel="1"/>
    <col min="12" max="12" width="1.44140625" hidden="1" customWidth="1" outlineLevel="1"/>
    <col min="13" max="13" width="5.44140625" hidden="1" customWidth="1" outlineLevel="1"/>
    <col min="14" max="14" width="1.44140625" hidden="1" customWidth="1" outlineLevel="1"/>
    <col min="15" max="15" width="5.44140625" hidden="1" customWidth="1" outlineLevel="1"/>
    <col min="16" max="16" width="1.44140625" hidden="1" customWidth="1" outlineLevel="1"/>
    <col min="17" max="17" width="5.44140625" hidden="1" customWidth="1" outlineLevel="1"/>
    <col min="18" max="18" width="1.44140625" hidden="1" customWidth="1" outlineLevel="1"/>
    <col min="19" max="19" width="5.44140625" hidden="1" customWidth="1" outlineLevel="1"/>
    <col min="20" max="20" width="1.44140625" hidden="1" customWidth="1" outlineLevel="1"/>
    <col min="21" max="21" width="5.44140625" hidden="1" customWidth="1" outlineLevel="1"/>
    <col min="22" max="22" width="1.44140625" hidden="1" customWidth="1" outlineLevel="1"/>
    <col min="23" max="23" width="5.44140625" hidden="1" customWidth="1" outlineLevel="1"/>
    <col min="24" max="24" width="1.44140625" hidden="1" customWidth="1" outlineLevel="1"/>
    <col min="25" max="25" width="5.44140625" hidden="1" customWidth="1" outlineLevel="1"/>
    <col min="26" max="26" width="1.44140625" hidden="1" customWidth="1" outlineLevel="1"/>
    <col min="27" max="27" width="5.44140625" hidden="1" customWidth="1" outlineLevel="1"/>
    <col min="28" max="28" width="1.5546875" hidden="1" customWidth="1" outlineLevel="1"/>
    <col min="29" max="29" width="5.44140625" hidden="1" customWidth="1" outlineLevel="1"/>
    <col min="30" max="30" width="1.5546875" hidden="1" customWidth="1" outlineLevel="1"/>
    <col min="31" max="31" width="5.44140625" hidden="1" customWidth="1" outlineLevel="1"/>
    <col min="32" max="32" width="1.44140625" hidden="1" customWidth="1" outlineLevel="1"/>
    <col min="33" max="33" width="5.44140625" hidden="1" customWidth="1" outlineLevel="1"/>
    <col min="34" max="34" width="3" customWidth="1" collapsed="1"/>
    <col min="35" max="35" width="5.44140625" bestFit="1" customWidth="1"/>
    <col min="36" max="36" width="1.44140625" customWidth="1"/>
    <col min="37" max="37" width="5.44140625" bestFit="1" customWidth="1"/>
    <col min="38" max="38" width="1.5546875" customWidth="1"/>
    <col min="39" max="39" width="5.44140625" bestFit="1" customWidth="1"/>
    <col min="40" max="40" width="1.44140625" customWidth="1"/>
    <col min="41" max="41" width="5.44140625" bestFit="1" customWidth="1"/>
    <col min="42" max="42" width="1.44140625" customWidth="1"/>
    <col min="43" max="43" width="5.44140625" bestFit="1" customWidth="1"/>
    <col min="44" max="44" width="1.44140625" customWidth="1"/>
    <col min="45" max="45" width="5.44140625" bestFit="1" customWidth="1"/>
    <col min="46" max="46" width="2.109375" customWidth="1"/>
    <col min="47" max="47" width="5.44140625" bestFit="1" customWidth="1"/>
    <col min="48" max="48" width="1.5546875" customWidth="1"/>
    <col min="49" max="49" width="5.44140625" bestFit="1" customWidth="1"/>
    <col min="50" max="50" width="2" customWidth="1"/>
    <col min="51" max="51" width="5.44140625" bestFit="1" customWidth="1"/>
    <col min="52" max="52" width="1.44140625" customWidth="1"/>
    <col min="53" max="53" width="5.44140625" bestFit="1" customWidth="1"/>
  </cols>
  <sheetData>
    <row r="1" spans="1:53" ht="13.8" x14ac:dyDescent="0.3">
      <c r="A1" s="1" t="s">
        <v>234</v>
      </c>
      <c r="B1" s="1" t="s">
        <v>746</v>
      </c>
      <c r="C1" s="1"/>
      <c r="D1" s="1"/>
      <c r="E1" s="1"/>
      <c r="F1" s="1"/>
      <c r="G1" s="1"/>
      <c r="H1" s="1"/>
      <c r="I1" s="1"/>
      <c r="J1" s="1"/>
      <c r="K1" s="1"/>
      <c r="L1" s="1"/>
      <c r="M1" s="1"/>
      <c r="N1" s="1"/>
      <c r="O1" s="1"/>
      <c r="P1" s="1"/>
      <c r="Q1" s="1"/>
      <c r="R1" s="1"/>
      <c r="S1" s="1"/>
      <c r="T1" s="1"/>
      <c r="U1" s="1"/>
      <c r="V1" s="1"/>
      <c r="W1" s="1"/>
      <c r="X1" s="1"/>
      <c r="Y1" s="1"/>
      <c r="Z1" s="1"/>
      <c r="AA1" s="47"/>
      <c r="AB1" s="36"/>
      <c r="AC1" s="47"/>
      <c r="AD1" s="47"/>
      <c r="AE1" s="36"/>
      <c r="AF1" s="36"/>
      <c r="AG1" s="36"/>
      <c r="AH1" s="36"/>
      <c r="AI1" s="36"/>
      <c r="AJ1" s="36"/>
      <c r="AK1" s="36"/>
      <c r="AL1" s="36"/>
    </row>
    <row r="2" spans="1:53" ht="13.8" x14ac:dyDescent="0.3">
      <c r="A2" s="1"/>
      <c r="B2" s="39" t="s">
        <v>747</v>
      </c>
      <c r="C2" s="1"/>
      <c r="D2" s="1"/>
      <c r="E2" s="1"/>
      <c r="F2" s="1"/>
      <c r="G2" s="1"/>
      <c r="H2" s="1"/>
      <c r="I2" s="1"/>
      <c r="J2" s="1"/>
      <c r="K2" s="1"/>
      <c r="L2" s="1"/>
      <c r="M2" s="1"/>
      <c r="N2" s="1"/>
      <c r="O2" s="1"/>
      <c r="P2" s="1"/>
      <c r="Q2" s="1"/>
      <c r="R2" s="1"/>
      <c r="S2" s="1"/>
      <c r="T2" s="1"/>
      <c r="U2" s="1"/>
      <c r="V2" s="1"/>
      <c r="W2" s="1"/>
      <c r="X2" s="1"/>
      <c r="Y2" s="1"/>
      <c r="Z2" s="1"/>
      <c r="AA2" s="47"/>
      <c r="AB2" s="36"/>
      <c r="AC2" s="47"/>
      <c r="AD2" s="47"/>
      <c r="AE2" s="36"/>
      <c r="AF2" s="36"/>
      <c r="AG2" s="36"/>
      <c r="AH2" s="36"/>
      <c r="AI2" s="36"/>
      <c r="AJ2" s="36"/>
      <c r="AK2" s="36"/>
      <c r="AL2" s="36"/>
    </row>
    <row r="3" spans="1:53" x14ac:dyDescent="0.25">
      <c r="A3" s="21"/>
      <c r="B3" s="49"/>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49"/>
      <c r="AE3" s="49"/>
      <c r="AF3" s="36"/>
      <c r="AG3" s="36"/>
      <c r="AH3" s="36"/>
      <c r="AI3" s="36"/>
      <c r="AJ3" s="49"/>
      <c r="AK3" s="49"/>
      <c r="AL3" s="36"/>
      <c r="AN3" s="81"/>
      <c r="AO3" s="81"/>
      <c r="AP3" s="81"/>
      <c r="AQ3" s="81"/>
    </row>
    <row r="4" spans="1:53" s="1" customFormat="1" x14ac:dyDescent="0.25">
      <c r="A4" s="297"/>
      <c r="B4" s="315"/>
      <c r="C4" s="320">
        <v>2000</v>
      </c>
      <c r="D4" s="320"/>
      <c r="E4" s="320">
        <v>2001</v>
      </c>
      <c r="F4" s="320"/>
      <c r="G4" s="320">
        <v>2002</v>
      </c>
      <c r="H4" s="320"/>
      <c r="I4" s="320">
        <v>2003</v>
      </c>
      <c r="J4" s="320"/>
      <c r="K4" s="320">
        <v>2004</v>
      </c>
      <c r="L4" s="320"/>
      <c r="M4" s="320">
        <v>2005</v>
      </c>
      <c r="N4" s="320"/>
      <c r="O4" s="320">
        <v>2006</v>
      </c>
      <c r="P4" s="320"/>
      <c r="Q4" s="320">
        <v>2007</v>
      </c>
      <c r="R4" s="320"/>
      <c r="S4" s="320">
        <v>2008</v>
      </c>
      <c r="T4" s="320"/>
      <c r="U4" s="320">
        <v>2009</v>
      </c>
      <c r="V4" s="320"/>
      <c r="W4" s="320">
        <v>2010</v>
      </c>
      <c r="X4" s="320"/>
      <c r="Y4" s="320">
        <v>2011</v>
      </c>
      <c r="Z4" s="278"/>
      <c r="AA4" s="278">
        <v>2012</v>
      </c>
      <c r="AB4" s="278"/>
      <c r="AC4" s="278">
        <v>2013</v>
      </c>
      <c r="AD4" s="278"/>
      <c r="AE4" s="278">
        <v>2014</v>
      </c>
      <c r="AF4" s="278"/>
      <c r="AG4" s="278">
        <v>2015</v>
      </c>
      <c r="AH4" s="278"/>
      <c r="AI4" s="278">
        <v>2016</v>
      </c>
      <c r="AJ4" s="278"/>
      <c r="AK4" s="278">
        <v>2017</v>
      </c>
      <c r="AL4" s="278"/>
      <c r="AM4" s="278">
        <v>2018</v>
      </c>
      <c r="AN4" s="318"/>
      <c r="AO4" s="278">
        <v>2019</v>
      </c>
      <c r="AP4" s="318"/>
      <c r="AQ4" s="278">
        <v>2020</v>
      </c>
      <c r="AR4" s="278"/>
      <c r="AS4" s="278">
        <v>2021</v>
      </c>
      <c r="AT4" s="278"/>
      <c r="AU4" s="278">
        <v>2022</v>
      </c>
      <c r="AV4" s="278"/>
      <c r="AW4" s="278">
        <v>2023</v>
      </c>
      <c r="AX4" s="318"/>
      <c r="AY4" s="278">
        <v>2024</v>
      </c>
      <c r="AZ4" s="278"/>
      <c r="BA4" s="278">
        <v>2025</v>
      </c>
    </row>
    <row r="5" spans="1:53" x14ac:dyDescent="0.25">
      <c r="A5" s="10" t="s">
        <v>235</v>
      </c>
      <c r="B5" s="10"/>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O5" s="2"/>
      <c r="AQ5" s="2"/>
      <c r="AT5" s="2"/>
      <c r="AU5" s="2"/>
      <c r="AV5" s="2"/>
      <c r="AW5" s="2"/>
      <c r="AY5" s="2"/>
      <c r="AZ5" s="2"/>
      <c r="BA5" s="2"/>
    </row>
    <row r="6" spans="1:53" x14ac:dyDescent="0.25">
      <c r="A6" s="105" t="s">
        <v>236</v>
      </c>
      <c r="B6" s="10"/>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O6" s="2"/>
      <c r="AQ6" s="2"/>
      <c r="AT6" s="2"/>
      <c r="AU6" s="2"/>
      <c r="AV6" s="2"/>
      <c r="AW6" s="2"/>
      <c r="AY6" s="2"/>
      <c r="AZ6" s="2"/>
      <c r="BA6" s="2"/>
    </row>
    <row r="7" spans="1:53" x14ac:dyDescent="0.25">
      <c r="A7" s="10" t="s">
        <v>390</v>
      </c>
      <c r="B7" s="2"/>
      <c r="C7" s="10">
        <v>1740</v>
      </c>
      <c r="D7" s="10"/>
      <c r="E7" s="10">
        <v>1913</v>
      </c>
      <c r="F7" s="10"/>
      <c r="G7" s="10">
        <v>1607</v>
      </c>
      <c r="H7" s="10"/>
      <c r="I7" s="10">
        <v>1605</v>
      </c>
      <c r="J7" s="10"/>
      <c r="K7" s="10">
        <v>1635</v>
      </c>
      <c r="L7" s="10"/>
      <c r="M7" s="10">
        <v>1689</v>
      </c>
      <c r="N7" s="10"/>
      <c r="O7" s="10">
        <v>1698</v>
      </c>
      <c r="P7" s="10"/>
      <c r="Q7" s="10">
        <v>1675</v>
      </c>
      <c r="R7" s="10"/>
      <c r="S7" s="10">
        <v>1658</v>
      </c>
      <c r="T7" s="10"/>
      <c r="U7" s="10">
        <v>1596</v>
      </c>
      <c r="V7" s="10"/>
      <c r="W7" s="10">
        <v>1562</v>
      </c>
      <c r="X7" s="10"/>
      <c r="Y7" s="10">
        <v>1556</v>
      </c>
      <c r="Z7" s="2"/>
      <c r="AA7" s="10">
        <v>1495</v>
      </c>
      <c r="AB7" s="10"/>
      <c r="AC7" s="10">
        <v>1439</v>
      </c>
      <c r="AD7" s="10"/>
      <c r="AE7" s="10">
        <v>1462</v>
      </c>
      <c r="AF7" s="10"/>
      <c r="AG7" s="10">
        <v>1423</v>
      </c>
      <c r="AH7" s="2"/>
      <c r="AI7" s="10">
        <v>1412</v>
      </c>
      <c r="AJ7" s="2"/>
      <c r="AK7" s="10">
        <v>1455</v>
      </c>
      <c r="AL7" s="10"/>
      <c r="AM7" s="10">
        <v>1379</v>
      </c>
      <c r="AO7" s="10">
        <v>1376</v>
      </c>
      <c r="AQ7" s="10">
        <v>1364</v>
      </c>
      <c r="AS7" s="10">
        <v>1234</v>
      </c>
      <c r="AT7" s="2"/>
      <c r="AU7" s="10">
        <v>1142</v>
      </c>
      <c r="AV7" s="2"/>
      <c r="AW7" s="10">
        <v>1129</v>
      </c>
      <c r="AY7" s="2">
        <v>934</v>
      </c>
      <c r="AZ7" s="2"/>
      <c r="BA7" s="2">
        <v>947</v>
      </c>
    </row>
    <row r="8" spans="1:53" x14ac:dyDescent="0.25">
      <c r="A8" s="2" t="s">
        <v>233</v>
      </c>
      <c r="B8" s="10"/>
      <c r="C8" s="10"/>
      <c r="D8" s="10"/>
      <c r="E8" s="10"/>
      <c r="F8" s="10"/>
      <c r="G8" s="10"/>
      <c r="H8" s="10"/>
      <c r="I8" s="10"/>
      <c r="J8" s="10"/>
      <c r="K8" s="10"/>
      <c r="L8" s="10"/>
      <c r="M8" s="10"/>
      <c r="N8" s="10"/>
      <c r="O8" s="10"/>
      <c r="P8" s="10"/>
      <c r="Q8" s="10"/>
      <c r="R8" s="10"/>
      <c r="S8" s="10"/>
      <c r="T8" s="10"/>
      <c r="U8" s="10"/>
      <c r="V8" s="10"/>
      <c r="W8" s="10"/>
      <c r="X8" s="10"/>
      <c r="Y8" s="10"/>
      <c r="Z8" s="2"/>
      <c r="AA8" s="10"/>
      <c r="AB8" s="10"/>
      <c r="AC8" s="10"/>
      <c r="AD8" s="10"/>
      <c r="AE8" s="10"/>
      <c r="AF8" s="10"/>
      <c r="AG8" s="10"/>
      <c r="AH8" s="2"/>
      <c r="AI8" s="2"/>
      <c r="AJ8" s="2"/>
      <c r="AK8" s="2"/>
      <c r="AL8" s="2"/>
      <c r="AM8" s="10"/>
      <c r="AO8" s="10"/>
      <c r="AQ8" s="10"/>
      <c r="AS8" s="10"/>
      <c r="AT8" s="2"/>
      <c r="AU8" s="10"/>
      <c r="AV8" s="2"/>
      <c r="AW8" s="10"/>
      <c r="AY8" s="2"/>
      <c r="AZ8" s="2"/>
      <c r="BA8" s="2"/>
    </row>
    <row r="9" spans="1:53" x14ac:dyDescent="0.25">
      <c r="A9" s="9" t="s">
        <v>394</v>
      </c>
      <c r="B9" s="9"/>
      <c r="C9" s="13">
        <v>638</v>
      </c>
      <c r="D9" s="13"/>
      <c r="E9" s="13">
        <v>658</v>
      </c>
      <c r="F9" s="13"/>
      <c r="G9" s="13">
        <v>519</v>
      </c>
      <c r="H9" s="13"/>
      <c r="I9" s="13">
        <v>474</v>
      </c>
      <c r="J9" s="13"/>
      <c r="K9" s="13">
        <v>500</v>
      </c>
      <c r="L9" s="13"/>
      <c r="M9" s="13">
        <v>483</v>
      </c>
      <c r="N9" s="13"/>
      <c r="O9" s="13">
        <v>378</v>
      </c>
      <c r="P9" s="13"/>
      <c r="Q9" s="13">
        <v>313</v>
      </c>
      <c r="R9" s="13"/>
      <c r="S9" s="13">
        <v>436</v>
      </c>
      <c r="T9" s="13"/>
      <c r="U9" s="13">
        <v>420</v>
      </c>
      <c r="V9" s="13"/>
      <c r="W9" s="13">
        <v>274</v>
      </c>
      <c r="X9" s="13"/>
      <c r="Y9" s="13">
        <v>255</v>
      </c>
      <c r="Z9" s="9"/>
      <c r="AA9" s="13">
        <v>263</v>
      </c>
      <c r="AB9" s="13"/>
      <c r="AC9" s="13">
        <v>321</v>
      </c>
      <c r="AD9" s="13"/>
      <c r="AE9" s="13">
        <v>340</v>
      </c>
      <c r="AF9" s="13"/>
      <c r="AG9" s="13">
        <v>302</v>
      </c>
      <c r="AH9" s="9"/>
      <c r="AI9" s="9">
        <v>270</v>
      </c>
      <c r="AJ9" s="9"/>
      <c r="AK9" s="9">
        <v>283</v>
      </c>
      <c r="AL9" s="9"/>
      <c r="AM9" s="13">
        <v>295</v>
      </c>
      <c r="AN9" s="81"/>
      <c r="AO9" s="13">
        <v>289</v>
      </c>
      <c r="AP9" s="81"/>
      <c r="AQ9" s="13">
        <v>258</v>
      </c>
      <c r="AR9" s="81"/>
      <c r="AS9" s="13">
        <v>252</v>
      </c>
      <c r="AT9" s="9"/>
      <c r="AU9" s="13">
        <v>277</v>
      </c>
      <c r="AV9" s="9"/>
      <c r="AW9" s="13">
        <v>286</v>
      </c>
      <c r="AX9" s="81"/>
      <c r="AY9" s="9">
        <v>393</v>
      </c>
      <c r="AZ9" s="9"/>
      <c r="BA9" s="9">
        <v>333</v>
      </c>
    </row>
    <row r="10" spans="1:53" s="1" customFormat="1" x14ac:dyDescent="0.25">
      <c r="A10" s="315" t="s">
        <v>836</v>
      </c>
      <c r="B10" s="315"/>
      <c r="C10" s="297">
        <f>C7+C9</f>
        <v>2378</v>
      </c>
      <c r="D10" s="297"/>
      <c r="E10" s="297">
        <f t="shared" ref="E10:Y10" si="0">E7+E9</f>
        <v>2571</v>
      </c>
      <c r="F10" s="297"/>
      <c r="G10" s="297">
        <f t="shared" si="0"/>
        <v>2126</v>
      </c>
      <c r="H10" s="297"/>
      <c r="I10" s="297">
        <f t="shared" si="0"/>
        <v>2079</v>
      </c>
      <c r="J10" s="297"/>
      <c r="K10" s="297">
        <f t="shared" si="0"/>
        <v>2135</v>
      </c>
      <c r="L10" s="297"/>
      <c r="M10" s="297">
        <f t="shared" si="0"/>
        <v>2172</v>
      </c>
      <c r="N10" s="297"/>
      <c r="O10" s="297">
        <f t="shared" si="0"/>
        <v>2076</v>
      </c>
      <c r="P10" s="297"/>
      <c r="Q10" s="297">
        <f t="shared" si="0"/>
        <v>1988</v>
      </c>
      <c r="R10" s="297"/>
      <c r="S10" s="297">
        <f t="shared" si="0"/>
        <v>2094</v>
      </c>
      <c r="T10" s="297"/>
      <c r="U10" s="297">
        <f t="shared" si="0"/>
        <v>2016</v>
      </c>
      <c r="V10" s="297"/>
      <c r="W10" s="297">
        <f t="shared" si="0"/>
        <v>1836</v>
      </c>
      <c r="X10" s="297"/>
      <c r="Y10" s="297">
        <f t="shared" si="0"/>
        <v>1811</v>
      </c>
      <c r="Z10" s="315"/>
      <c r="AA10" s="297">
        <v>1758</v>
      </c>
      <c r="AB10" s="297"/>
      <c r="AC10" s="297">
        <v>1760</v>
      </c>
      <c r="AD10" s="297"/>
      <c r="AE10" s="297">
        <v>1802</v>
      </c>
      <c r="AF10" s="297"/>
      <c r="AG10" s="297">
        <v>1725</v>
      </c>
      <c r="AH10" s="297"/>
      <c r="AI10" s="297">
        <v>1682</v>
      </c>
      <c r="AJ10" s="297"/>
      <c r="AK10" s="297">
        <v>1738</v>
      </c>
      <c r="AL10" s="297"/>
      <c r="AM10" s="297">
        <v>1674</v>
      </c>
      <c r="AO10" s="297">
        <v>1665</v>
      </c>
      <c r="AQ10" s="297">
        <v>1622</v>
      </c>
      <c r="AS10" s="297">
        <v>1486</v>
      </c>
      <c r="AT10" s="315"/>
      <c r="AU10" s="297">
        <v>1419</v>
      </c>
      <c r="AV10" s="315"/>
      <c r="AW10" s="297">
        <f>SUM(AW7:AW9)</f>
        <v>1415</v>
      </c>
      <c r="AY10" s="297">
        <v>1327</v>
      </c>
      <c r="AZ10" s="315"/>
      <c r="BA10" s="297">
        <v>1280</v>
      </c>
    </row>
    <row r="11" spans="1:53"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10"/>
      <c r="AD11" s="10"/>
      <c r="AE11" s="10"/>
      <c r="AF11" s="10"/>
      <c r="AG11" s="2"/>
      <c r="AH11" s="2"/>
      <c r="AI11" s="2"/>
      <c r="AJ11" s="2"/>
      <c r="AK11" s="2"/>
      <c r="AL11" s="2"/>
      <c r="AM11" s="10"/>
      <c r="AO11" s="10"/>
      <c r="AQ11" s="10"/>
      <c r="AS11" s="10"/>
      <c r="AT11" s="2"/>
      <c r="AU11" s="2"/>
      <c r="AV11" s="2"/>
      <c r="AW11" s="2"/>
      <c r="AY11" s="2"/>
      <c r="AZ11" s="2"/>
      <c r="BA11" s="2"/>
    </row>
    <row r="12" spans="1:53" x14ac:dyDescent="0.25">
      <c r="A12" s="10" t="s">
        <v>237</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10"/>
      <c r="AD12" s="10"/>
      <c r="AE12" s="10"/>
      <c r="AF12" s="10"/>
      <c r="AG12" s="2"/>
      <c r="AH12" s="2"/>
      <c r="AI12" s="2"/>
      <c r="AJ12" s="2"/>
      <c r="AK12" s="2"/>
      <c r="AL12" s="2"/>
      <c r="AM12" s="10"/>
      <c r="AO12" s="10"/>
      <c r="AQ12" s="10"/>
      <c r="AS12" s="10"/>
      <c r="AT12" s="2"/>
      <c r="AU12" s="2"/>
      <c r="AV12" s="2"/>
      <c r="AW12" s="2"/>
      <c r="AY12" s="2"/>
      <c r="AZ12" s="2"/>
      <c r="BA12" s="2"/>
    </row>
    <row r="13" spans="1:53" x14ac:dyDescent="0.25">
      <c r="A13" s="105" t="s">
        <v>238</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10"/>
      <c r="AD13" s="10"/>
      <c r="AE13" s="10"/>
      <c r="AF13" s="10"/>
      <c r="AG13" s="2"/>
      <c r="AH13" s="2"/>
      <c r="AI13" s="2"/>
      <c r="AJ13" s="2"/>
      <c r="AK13" s="2"/>
      <c r="AL13" s="2"/>
      <c r="AM13" s="10"/>
      <c r="AO13" s="10"/>
      <c r="AQ13" s="10"/>
      <c r="AS13" s="10"/>
      <c r="AT13" s="2"/>
      <c r="AU13" s="2"/>
      <c r="AV13" s="2"/>
      <c r="AW13" s="2"/>
      <c r="AY13" s="2"/>
      <c r="AZ13" s="2"/>
      <c r="BA13" s="2"/>
    </row>
    <row r="14" spans="1:53" x14ac:dyDescent="0.25">
      <c r="A14" s="10" t="s">
        <v>392</v>
      </c>
      <c r="B14" s="2"/>
      <c r="C14" s="2">
        <v>127</v>
      </c>
      <c r="D14" s="2"/>
      <c r="E14" s="2">
        <v>139</v>
      </c>
      <c r="F14" s="2"/>
      <c r="G14" s="2">
        <v>125</v>
      </c>
      <c r="H14" s="2"/>
      <c r="I14" s="2">
        <v>99</v>
      </c>
      <c r="J14" s="2"/>
      <c r="K14" s="2">
        <v>84</v>
      </c>
      <c r="L14" s="2"/>
      <c r="M14" s="2">
        <v>120</v>
      </c>
      <c r="N14" s="2"/>
      <c r="O14" s="2">
        <v>133</v>
      </c>
      <c r="P14" s="2"/>
      <c r="Q14" s="2">
        <v>128</v>
      </c>
      <c r="R14" s="2"/>
      <c r="S14" s="2">
        <v>140</v>
      </c>
      <c r="T14" s="2"/>
      <c r="U14" s="2">
        <v>106</v>
      </c>
      <c r="V14" s="2"/>
      <c r="W14" s="2">
        <v>132</v>
      </c>
      <c r="X14" s="2"/>
      <c r="Y14" s="2">
        <v>83</v>
      </c>
      <c r="Z14" s="2"/>
      <c r="AA14" s="2">
        <v>113</v>
      </c>
      <c r="AB14" s="2"/>
      <c r="AC14" s="2">
        <v>71</v>
      </c>
      <c r="AD14" s="2"/>
      <c r="AE14" s="2">
        <v>51</v>
      </c>
      <c r="AF14" s="2"/>
      <c r="AG14" s="2">
        <v>64</v>
      </c>
      <c r="AH14" s="2"/>
      <c r="AI14" s="2">
        <v>59</v>
      </c>
      <c r="AJ14" s="2"/>
      <c r="AK14" s="2">
        <v>56</v>
      </c>
      <c r="AL14" s="2"/>
      <c r="AM14" s="10">
        <v>61</v>
      </c>
      <c r="AO14" s="10">
        <v>110</v>
      </c>
      <c r="AQ14" s="10">
        <v>70</v>
      </c>
      <c r="AS14" s="10">
        <v>72</v>
      </c>
      <c r="AT14" s="2"/>
      <c r="AU14" s="2">
        <v>53</v>
      </c>
      <c r="AV14" s="2"/>
      <c r="AW14" s="2">
        <v>62</v>
      </c>
      <c r="AY14" s="2">
        <v>54</v>
      </c>
      <c r="AZ14" s="2"/>
      <c r="BA14" s="2">
        <v>73</v>
      </c>
    </row>
    <row r="15" spans="1:53" x14ac:dyDescent="0.25">
      <c r="A15" s="2" t="s">
        <v>233</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10"/>
      <c r="AO15" s="10"/>
      <c r="AQ15" s="10"/>
      <c r="AS15" s="10"/>
      <c r="AT15" s="2"/>
      <c r="AU15" s="2"/>
      <c r="AV15" s="2"/>
      <c r="AW15" s="2"/>
      <c r="AY15" s="2"/>
      <c r="AZ15" s="2"/>
      <c r="BA15" s="2"/>
    </row>
    <row r="16" spans="1:53" x14ac:dyDescent="0.25">
      <c r="A16" s="102" t="s">
        <v>279</v>
      </c>
      <c r="B16" s="9"/>
      <c r="C16" s="9">
        <v>15</v>
      </c>
      <c r="D16" s="9"/>
      <c r="E16" s="9">
        <v>19</v>
      </c>
      <c r="F16" s="9"/>
      <c r="G16" s="9">
        <v>21</v>
      </c>
      <c r="H16" s="9"/>
      <c r="I16" s="9">
        <v>26</v>
      </c>
      <c r="J16" s="9"/>
      <c r="K16" s="9">
        <v>22</v>
      </c>
      <c r="L16" s="9"/>
      <c r="M16" s="9">
        <v>21</v>
      </c>
      <c r="N16" s="9"/>
      <c r="O16" s="9">
        <v>16</v>
      </c>
      <c r="P16" s="9"/>
      <c r="Q16" s="9">
        <v>14</v>
      </c>
      <c r="R16" s="9"/>
      <c r="S16" s="9">
        <v>26</v>
      </c>
      <c r="T16" s="9"/>
      <c r="U16" s="9">
        <v>17</v>
      </c>
      <c r="V16" s="9"/>
      <c r="W16" s="9">
        <v>18</v>
      </c>
      <c r="X16" s="9"/>
      <c r="Y16" s="9">
        <v>15</v>
      </c>
      <c r="Z16" s="9"/>
      <c r="AA16" s="9">
        <v>21</v>
      </c>
      <c r="AB16" s="9"/>
      <c r="AC16" s="9">
        <v>12</v>
      </c>
      <c r="AD16" s="2"/>
      <c r="AE16" s="2">
        <v>15</v>
      </c>
      <c r="AF16" s="2"/>
      <c r="AG16" s="2">
        <v>12</v>
      </c>
      <c r="AH16" s="2"/>
      <c r="AI16" s="2">
        <v>12</v>
      </c>
      <c r="AJ16" s="2"/>
      <c r="AK16" s="2">
        <v>4</v>
      </c>
      <c r="AL16" s="2"/>
      <c r="AM16" s="10">
        <v>6</v>
      </c>
      <c r="AN16" s="81"/>
      <c r="AO16" s="13">
        <v>16</v>
      </c>
      <c r="AP16" s="81"/>
      <c r="AQ16" s="13">
        <v>8</v>
      </c>
      <c r="AR16" s="81"/>
      <c r="AS16" s="13">
        <v>10</v>
      </c>
      <c r="AT16" s="2"/>
      <c r="AU16" s="2">
        <v>10</v>
      </c>
      <c r="AV16" s="2"/>
      <c r="AW16" s="2">
        <v>7</v>
      </c>
      <c r="AY16" s="2">
        <v>1</v>
      </c>
      <c r="AZ16" s="2"/>
      <c r="BA16" s="2">
        <v>6</v>
      </c>
    </row>
    <row r="17" spans="1:53" s="1" customFormat="1" x14ac:dyDescent="0.25">
      <c r="A17" s="283" t="s">
        <v>836</v>
      </c>
      <c r="B17" s="283"/>
      <c r="C17" s="283">
        <f>C14+C16</f>
        <v>142</v>
      </c>
      <c r="D17" s="283"/>
      <c r="E17" s="283">
        <f t="shared" ref="E17:Y17" si="1">E14+E16</f>
        <v>158</v>
      </c>
      <c r="F17" s="283"/>
      <c r="G17" s="283">
        <f t="shared" si="1"/>
        <v>146</v>
      </c>
      <c r="H17" s="283"/>
      <c r="I17" s="283">
        <f t="shared" si="1"/>
        <v>125</v>
      </c>
      <c r="J17" s="283"/>
      <c r="K17" s="283">
        <f t="shared" si="1"/>
        <v>106</v>
      </c>
      <c r="L17" s="283"/>
      <c r="M17" s="283">
        <f t="shared" si="1"/>
        <v>141</v>
      </c>
      <c r="N17" s="283"/>
      <c r="O17" s="283">
        <f t="shared" si="1"/>
        <v>149</v>
      </c>
      <c r="P17" s="283"/>
      <c r="Q17" s="283">
        <f t="shared" si="1"/>
        <v>142</v>
      </c>
      <c r="R17" s="283"/>
      <c r="S17" s="283">
        <f t="shared" si="1"/>
        <v>166</v>
      </c>
      <c r="T17" s="283"/>
      <c r="U17" s="283">
        <f t="shared" si="1"/>
        <v>123</v>
      </c>
      <c r="V17" s="283"/>
      <c r="W17" s="283">
        <f t="shared" si="1"/>
        <v>150</v>
      </c>
      <c r="X17" s="283"/>
      <c r="Y17" s="283">
        <f t="shared" si="1"/>
        <v>98</v>
      </c>
      <c r="Z17" s="283"/>
      <c r="AA17" s="238">
        <v>134</v>
      </c>
      <c r="AB17" s="238"/>
      <c r="AC17" s="238">
        <v>83</v>
      </c>
      <c r="AD17" s="238"/>
      <c r="AE17" s="238">
        <v>66</v>
      </c>
      <c r="AF17" s="238"/>
      <c r="AG17" s="238">
        <v>76</v>
      </c>
      <c r="AH17" s="238"/>
      <c r="AI17" s="238">
        <v>71</v>
      </c>
      <c r="AJ17" s="238"/>
      <c r="AK17" s="238">
        <v>60</v>
      </c>
      <c r="AL17" s="238"/>
      <c r="AM17" s="238">
        <v>67</v>
      </c>
      <c r="AN17" s="318"/>
      <c r="AO17" s="238">
        <v>126</v>
      </c>
      <c r="AP17" s="318"/>
      <c r="AQ17" s="238">
        <v>78</v>
      </c>
      <c r="AR17" s="318"/>
      <c r="AS17" s="238">
        <v>82</v>
      </c>
      <c r="AT17" s="278"/>
      <c r="AU17" s="278">
        <v>63</v>
      </c>
      <c r="AV17" s="278"/>
      <c r="AW17" s="278">
        <f>SUM(AW14:AW16)</f>
        <v>69</v>
      </c>
      <c r="AX17" s="318"/>
      <c r="AY17" s="278">
        <v>55</v>
      </c>
      <c r="AZ17" s="278"/>
      <c r="BA17" s="278">
        <v>79</v>
      </c>
    </row>
    <row r="18" spans="1:53"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10"/>
      <c r="AB18" s="10"/>
      <c r="AC18" s="10"/>
      <c r="AD18" s="10"/>
      <c r="AE18" s="10"/>
      <c r="AF18" s="10"/>
      <c r="AG18" s="10"/>
      <c r="AH18" s="10"/>
      <c r="AI18" s="10"/>
      <c r="AJ18" s="10"/>
      <c r="AK18" s="10"/>
      <c r="AL18" s="10"/>
    </row>
    <row r="19" spans="1:53" x14ac:dyDescent="0.25">
      <c r="A19" s="2" t="s">
        <v>432</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35"/>
      <c r="AG19" s="35"/>
      <c r="AH19" s="35"/>
      <c r="AI19" s="35"/>
      <c r="AJ19" s="35"/>
      <c r="AK19" s="35"/>
      <c r="AL19" s="35"/>
    </row>
    <row r="20" spans="1:53" x14ac:dyDescent="0.25">
      <c r="A20" s="2" t="s">
        <v>325</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35"/>
      <c r="AG20" s="35"/>
      <c r="AH20" s="35"/>
      <c r="AI20" s="35"/>
      <c r="AJ20" s="35"/>
      <c r="AK20" s="35"/>
      <c r="AL20" s="35"/>
    </row>
    <row r="21" spans="1:53" x14ac:dyDescent="0.25">
      <c r="A21" s="34" t="s">
        <v>326</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35"/>
      <c r="AG21" s="35"/>
      <c r="AH21" s="35"/>
      <c r="AI21" s="35"/>
      <c r="AJ21" s="35"/>
      <c r="AK21" s="35"/>
      <c r="AL21" s="35"/>
    </row>
    <row r="22" spans="1:53" x14ac:dyDescent="0.25">
      <c r="A22" s="34" t="s">
        <v>327</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35"/>
      <c r="AG22" s="35"/>
      <c r="AH22" s="35"/>
      <c r="AI22" s="35"/>
      <c r="AJ22" s="35"/>
      <c r="AK22" s="35"/>
      <c r="AL22" s="35"/>
    </row>
    <row r="23" spans="1:53" x14ac:dyDescent="0.25">
      <c r="A23" s="34" t="s">
        <v>328</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35"/>
      <c r="AG23" s="35"/>
      <c r="AH23" s="35"/>
      <c r="AI23" s="35"/>
      <c r="AJ23" s="35"/>
      <c r="AK23" s="35"/>
      <c r="AL23" s="35"/>
    </row>
    <row r="24" spans="1:53"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row>
    <row r="25" spans="1:53"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row>
    <row r="26" spans="1:53"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1:53"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sheetData>
  <pageMargins left="0.7" right="0.7" top="0.75" bottom="0.75" header="0.3" footer="0.3"/>
  <pageSetup paperSize="9" scale="5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96"/>
  <sheetViews>
    <sheetView showGridLines="0" zoomScaleNormal="100" zoomScaleSheetLayoutView="100" workbookViewId="0">
      <pane ySplit="11" topLeftCell="A12" activePane="bottomLeft" state="frozen"/>
      <selection pane="bottomLeft"/>
    </sheetView>
  </sheetViews>
  <sheetFormatPr defaultColWidth="9.109375" defaultRowHeight="11.4" x14ac:dyDescent="0.2"/>
  <cols>
    <col min="1" max="1" width="9.5546875" style="26" customWidth="1"/>
    <col min="2" max="2" width="12.88671875" style="26" customWidth="1"/>
    <col min="3" max="3" width="2.44140625" style="26" customWidth="1"/>
    <col min="4" max="4" width="0.88671875" style="26" customWidth="1"/>
    <col min="5" max="5" width="13" style="26" customWidth="1"/>
    <col min="6" max="6" width="0.88671875" style="26" customWidth="1"/>
    <col min="7" max="7" width="12.5546875" style="26" customWidth="1"/>
    <col min="8" max="8" width="1.88671875" style="26" customWidth="1"/>
    <col min="9" max="9" width="8.5546875" style="26" customWidth="1"/>
    <col min="10" max="10" width="1.88671875" style="26" customWidth="1"/>
    <col min="11" max="11" width="12.44140625" style="26" customWidth="1"/>
    <col min="12" max="12" width="0.88671875" style="26" customWidth="1"/>
    <col min="13" max="13" width="15.109375" style="26" customWidth="1"/>
    <col min="14" max="14" width="4.44140625" style="26" customWidth="1"/>
    <col min="15" max="16" width="10.5546875" style="26" customWidth="1"/>
    <col min="17" max="16384" width="9.109375" style="26"/>
  </cols>
  <sheetData>
    <row r="1" spans="1:17" s="24" customFormat="1" ht="12.75" customHeight="1" x14ac:dyDescent="0.25">
      <c r="A1" s="1" t="s">
        <v>469</v>
      </c>
      <c r="B1" s="1" t="s">
        <v>804</v>
      </c>
      <c r="C1" s="1"/>
      <c r="D1" s="1"/>
      <c r="E1" s="1"/>
      <c r="F1" s="1"/>
      <c r="G1" s="1"/>
      <c r="H1" s="1"/>
      <c r="I1" s="1"/>
      <c r="J1" s="1"/>
      <c r="K1" s="1"/>
      <c r="L1" s="1"/>
      <c r="M1" s="1"/>
      <c r="N1" s="1"/>
      <c r="O1" s="1"/>
      <c r="P1" s="1"/>
    </row>
    <row r="2" spans="1:17" s="25" customFormat="1" ht="12.75" customHeight="1" x14ac:dyDescent="0.25">
      <c r="A2" s="3"/>
      <c r="B2" s="39" t="s">
        <v>562</v>
      </c>
      <c r="C2" s="39"/>
      <c r="D2" s="3"/>
      <c r="E2" s="3"/>
      <c r="F2" s="3"/>
      <c r="G2" s="3"/>
      <c r="H2" s="3"/>
      <c r="I2" s="3"/>
      <c r="J2" s="3"/>
      <c r="K2" s="3"/>
      <c r="L2" s="3"/>
      <c r="M2" s="3"/>
      <c r="N2" s="3"/>
      <c r="O2" s="3"/>
      <c r="P2" s="3"/>
    </row>
    <row r="3" spans="1:17" s="25" customFormat="1" ht="12.75" customHeight="1" x14ac:dyDescent="0.3">
      <c r="A3" s="3"/>
      <c r="B3" s="39" t="s">
        <v>806</v>
      </c>
      <c r="C3" s="39"/>
      <c r="D3" s="3"/>
      <c r="E3" s="3"/>
      <c r="F3" s="3"/>
      <c r="G3" s="3"/>
      <c r="H3" s="3"/>
      <c r="I3" s="3"/>
      <c r="J3" s="3"/>
      <c r="K3" s="3"/>
      <c r="L3" s="3"/>
      <c r="M3" s="3"/>
      <c r="N3" s="3"/>
      <c r="O3" s="3"/>
      <c r="P3" s="3"/>
    </row>
    <row r="4" spans="1:17" ht="12.75" customHeight="1" x14ac:dyDescent="0.25">
      <c r="A4" s="8"/>
      <c r="B4" s="8"/>
      <c r="C4" s="8"/>
      <c r="D4" s="8"/>
      <c r="E4" s="8"/>
      <c r="F4" s="8"/>
      <c r="G4" s="8"/>
      <c r="H4" s="8"/>
      <c r="I4" s="8"/>
      <c r="J4" s="8"/>
      <c r="K4" s="8"/>
      <c r="L4" s="8"/>
      <c r="M4" s="8"/>
      <c r="N4" s="8"/>
      <c r="O4" s="8"/>
      <c r="P4" s="3"/>
    </row>
    <row r="5" spans="1:17" ht="12.75" customHeight="1" x14ac:dyDescent="0.2">
      <c r="A5" s="2" t="s">
        <v>0</v>
      </c>
      <c r="B5" s="2" t="s">
        <v>1</v>
      </c>
      <c r="C5" s="2"/>
      <c r="D5" s="2"/>
      <c r="E5" s="2"/>
      <c r="F5" s="2"/>
      <c r="G5" s="2"/>
      <c r="H5" s="2"/>
      <c r="I5" s="2"/>
      <c r="J5" s="2"/>
      <c r="K5" s="2" t="s">
        <v>549</v>
      </c>
      <c r="L5" s="2"/>
      <c r="M5" s="2"/>
      <c r="N5" s="2"/>
      <c r="O5" s="2"/>
      <c r="P5" s="2"/>
    </row>
    <row r="6" spans="1:17" ht="12.75" customHeight="1" x14ac:dyDescent="0.2">
      <c r="A6" s="34" t="s">
        <v>2</v>
      </c>
      <c r="B6" s="102" t="s">
        <v>3</v>
      </c>
      <c r="C6" s="102"/>
      <c r="D6" s="9"/>
      <c r="E6" s="9"/>
      <c r="F6" s="9"/>
      <c r="G6" s="9"/>
      <c r="H6" s="9"/>
      <c r="I6" s="9"/>
      <c r="J6" s="2"/>
      <c r="K6" s="102" t="s">
        <v>550</v>
      </c>
      <c r="L6" s="9"/>
      <c r="M6" s="9"/>
      <c r="N6" s="9"/>
      <c r="O6" s="9"/>
      <c r="P6" s="2"/>
    </row>
    <row r="7" spans="1:17" ht="12.75" customHeight="1" x14ac:dyDescent="0.2">
      <c r="A7" s="2"/>
      <c r="B7" s="2" t="s">
        <v>4</v>
      </c>
      <c r="C7" s="2"/>
      <c r="D7" s="2"/>
      <c r="E7" s="2"/>
      <c r="F7" s="2"/>
      <c r="G7" s="2" t="s">
        <v>5</v>
      </c>
      <c r="H7" s="2"/>
      <c r="I7" s="2" t="s">
        <v>6</v>
      </c>
      <c r="J7" s="2"/>
      <c r="K7" s="2" t="s">
        <v>452</v>
      </c>
      <c r="L7" s="2"/>
      <c r="M7" s="2"/>
      <c r="N7" s="2"/>
      <c r="O7" s="2" t="s">
        <v>6</v>
      </c>
      <c r="P7" s="2"/>
    </row>
    <row r="8" spans="1:17" ht="12.75" customHeight="1" x14ac:dyDescent="0.2">
      <c r="A8" s="2"/>
      <c r="B8" s="34" t="s">
        <v>7</v>
      </c>
      <c r="C8" s="34"/>
      <c r="D8" s="2"/>
      <c r="E8" s="2"/>
      <c r="F8" s="2"/>
      <c r="G8" s="2" t="s">
        <v>8</v>
      </c>
      <c r="H8" s="2"/>
      <c r="I8" s="34" t="s">
        <v>9</v>
      </c>
      <c r="J8" s="2"/>
      <c r="K8" s="34" t="s">
        <v>7</v>
      </c>
      <c r="L8" s="2"/>
      <c r="M8" s="2"/>
      <c r="N8" s="2"/>
      <c r="O8" s="34" t="s">
        <v>9</v>
      </c>
      <c r="P8" s="2"/>
    </row>
    <row r="9" spans="1:17" ht="12.75" customHeight="1" x14ac:dyDescent="0.2">
      <c r="A9" s="2"/>
      <c r="B9" s="102" t="s">
        <v>10</v>
      </c>
      <c r="C9" s="102"/>
      <c r="D9" s="9"/>
      <c r="E9" s="9"/>
      <c r="F9" s="2"/>
      <c r="G9" s="34" t="s">
        <v>11</v>
      </c>
      <c r="H9" s="2"/>
      <c r="I9" s="2"/>
      <c r="J9" s="2"/>
      <c r="K9" s="102" t="s">
        <v>10</v>
      </c>
      <c r="L9" s="9"/>
      <c r="M9" s="9"/>
      <c r="N9" s="9"/>
      <c r="O9" s="2"/>
      <c r="P9" s="2"/>
    </row>
    <row r="10" spans="1:17" ht="12.75" customHeight="1" x14ac:dyDescent="0.2">
      <c r="A10" s="2"/>
      <c r="B10" s="2" t="s">
        <v>12</v>
      </c>
      <c r="C10" s="2"/>
      <c r="D10" s="2"/>
      <c r="E10" s="2" t="s">
        <v>13</v>
      </c>
      <c r="F10" s="2"/>
      <c r="G10" s="34" t="s">
        <v>14</v>
      </c>
      <c r="H10" s="2"/>
      <c r="I10" s="2"/>
      <c r="J10" s="2"/>
      <c r="K10" s="2" t="s">
        <v>12</v>
      </c>
      <c r="L10" s="2"/>
      <c r="M10" s="2" t="s">
        <v>13</v>
      </c>
      <c r="N10" s="2"/>
      <c r="O10" s="2"/>
      <c r="P10" s="2"/>
    </row>
    <row r="11" spans="1:17" ht="12.75" customHeight="1" x14ac:dyDescent="0.2">
      <c r="A11" s="9"/>
      <c r="B11" s="102" t="s">
        <v>15</v>
      </c>
      <c r="C11" s="102"/>
      <c r="D11" s="9"/>
      <c r="E11" s="102" t="s">
        <v>16</v>
      </c>
      <c r="F11" s="9"/>
      <c r="G11" s="9"/>
      <c r="H11" s="9"/>
      <c r="I11" s="9"/>
      <c r="J11" s="9"/>
      <c r="K11" s="102" t="s">
        <v>15</v>
      </c>
      <c r="L11" s="9"/>
      <c r="M11" s="102" t="s">
        <v>16</v>
      </c>
      <c r="N11" s="9"/>
      <c r="O11" s="9"/>
      <c r="P11" s="2"/>
    </row>
    <row r="12" spans="1:17" ht="12.75" customHeight="1" x14ac:dyDescent="0.2">
      <c r="A12" s="2"/>
      <c r="B12" s="2"/>
      <c r="C12" s="2"/>
      <c r="D12" s="2"/>
      <c r="E12" s="2"/>
      <c r="F12" s="2"/>
      <c r="G12" s="2"/>
      <c r="H12" s="2"/>
      <c r="I12" s="2"/>
      <c r="J12" s="2"/>
      <c r="K12" s="2"/>
      <c r="L12" s="2"/>
      <c r="M12" s="2"/>
      <c r="N12" s="2"/>
      <c r="O12" s="2"/>
      <c r="P12" s="2"/>
    </row>
    <row r="13" spans="1:17" ht="12.75" customHeight="1" x14ac:dyDescent="0.2">
      <c r="A13" s="57">
        <v>1960</v>
      </c>
      <c r="B13" s="10">
        <v>20028</v>
      </c>
      <c r="C13" s="10"/>
      <c r="D13" s="10"/>
      <c r="E13" s="10">
        <v>30256</v>
      </c>
      <c r="F13" s="10"/>
      <c r="G13" s="10">
        <v>79207</v>
      </c>
      <c r="H13" s="10"/>
      <c r="I13" s="10">
        <v>129491</v>
      </c>
      <c r="J13" s="2"/>
      <c r="K13" s="10">
        <v>929592</v>
      </c>
      <c r="L13" s="10"/>
      <c r="M13" s="10">
        <v>448269</v>
      </c>
      <c r="N13" s="10"/>
      <c r="O13" s="10">
        <v>1377861</v>
      </c>
      <c r="P13" s="10"/>
      <c r="Q13" s="28"/>
    </row>
    <row r="14" spans="1:17" ht="12.75" customHeight="1" x14ac:dyDescent="0.2">
      <c r="A14" s="57">
        <v>1961</v>
      </c>
      <c r="B14" s="10">
        <v>22994</v>
      </c>
      <c r="C14" s="10"/>
      <c r="D14" s="10"/>
      <c r="E14" s="10">
        <v>35289</v>
      </c>
      <c r="F14" s="10"/>
      <c r="G14" s="10">
        <v>80607</v>
      </c>
      <c r="H14" s="10"/>
      <c r="I14" s="10">
        <v>138890</v>
      </c>
      <c r="J14" s="2"/>
      <c r="K14" s="10">
        <v>1053542</v>
      </c>
      <c r="L14" s="10"/>
      <c r="M14" s="10">
        <v>621323</v>
      </c>
      <c r="N14" s="10"/>
      <c r="O14" s="10">
        <v>1674865</v>
      </c>
      <c r="P14" s="10"/>
      <c r="Q14" s="28"/>
    </row>
    <row r="15" spans="1:17" ht="12.75" customHeight="1" x14ac:dyDescent="0.2">
      <c r="A15" s="57">
        <v>1962</v>
      </c>
      <c r="B15" s="10">
        <v>23331</v>
      </c>
      <c r="C15" s="10"/>
      <c r="D15" s="10"/>
      <c r="E15" s="10">
        <v>42400</v>
      </c>
      <c r="F15" s="10"/>
      <c r="G15" s="10">
        <v>88473</v>
      </c>
      <c r="H15" s="10"/>
      <c r="I15" s="10">
        <v>154204</v>
      </c>
      <c r="J15" s="2"/>
      <c r="K15" s="10">
        <v>1152942</v>
      </c>
      <c r="L15" s="10"/>
      <c r="M15" s="10">
        <v>693938</v>
      </c>
      <c r="N15" s="10"/>
      <c r="O15" s="10">
        <v>1846880</v>
      </c>
      <c r="P15" s="10"/>
      <c r="Q15" s="28"/>
    </row>
    <row r="16" spans="1:17" ht="12.75" customHeight="1" x14ac:dyDescent="0.2">
      <c r="A16" s="57">
        <v>1963</v>
      </c>
      <c r="B16" s="10">
        <v>24214</v>
      </c>
      <c r="C16" s="10"/>
      <c r="D16" s="10"/>
      <c r="E16" s="10">
        <v>39967</v>
      </c>
      <c r="F16" s="10"/>
      <c r="G16" s="10">
        <v>103867</v>
      </c>
      <c r="H16" s="10"/>
      <c r="I16" s="10">
        <v>168048</v>
      </c>
      <c r="J16" s="2"/>
      <c r="K16" s="10">
        <v>1295499</v>
      </c>
      <c r="L16" s="10"/>
      <c r="M16" s="10">
        <v>686792</v>
      </c>
      <c r="N16" s="10"/>
      <c r="O16" s="10">
        <v>1982291</v>
      </c>
      <c r="P16" s="10"/>
      <c r="Q16" s="28"/>
    </row>
    <row r="17" spans="1:17" ht="12.75" customHeight="1" x14ac:dyDescent="0.2">
      <c r="A17" s="57">
        <v>1964</v>
      </c>
      <c r="B17" s="10">
        <v>25545</v>
      </c>
      <c r="C17" s="10"/>
      <c r="D17" s="10"/>
      <c r="E17" s="10">
        <v>41761</v>
      </c>
      <c r="F17" s="10"/>
      <c r="G17" s="10">
        <v>112841</v>
      </c>
      <c r="H17" s="10"/>
      <c r="I17" s="10">
        <v>180147</v>
      </c>
      <c r="J17" s="2"/>
      <c r="K17" s="10">
        <v>1525251</v>
      </c>
      <c r="L17" s="10"/>
      <c r="M17" s="10">
        <v>790218</v>
      </c>
      <c r="N17" s="10"/>
      <c r="O17" s="10">
        <v>2315469</v>
      </c>
      <c r="P17" s="10"/>
      <c r="Q17" s="28"/>
    </row>
    <row r="18" spans="1:17" ht="12.75" customHeight="1" x14ac:dyDescent="0.2">
      <c r="A18" s="57">
        <v>1965</v>
      </c>
      <c r="B18" s="10">
        <v>26070</v>
      </c>
      <c r="C18" s="10"/>
      <c r="D18" s="10"/>
      <c r="E18" s="10">
        <v>44792</v>
      </c>
      <c r="F18" s="10"/>
      <c r="G18" s="10">
        <v>124561</v>
      </c>
      <c r="H18" s="10"/>
      <c r="I18" s="10">
        <v>195423</v>
      </c>
      <c r="J18" s="2"/>
      <c r="K18" s="10">
        <v>1764773</v>
      </c>
      <c r="L18" s="10"/>
      <c r="M18" s="10">
        <v>789360</v>
      </c>
      <c r="N18" s="10"/>
      <c r="O18" s="10">
        <v>2554133</v>
      </c>
      <c r="P18" s="10"/>
      <c r="Q18" s="28"/>
    </row>
    <row r="19" spans="1:17" ht="12.75" customHeight="1" x14ac:dyDescent="0.2">
      <c r="A19" s="57">
        <v>1966</v>
      </c>
      <c r="B19" s="10">
        <v>27257</v>
      </c>
      <c r="C19" s="10"/>
      <c r="D19" s="10"/>
      <c r="E19" s="10">
        <v>43580</v>
      </c>
      <c r="F19" s="10"/>
      <c r="G19" s="10">
        <v>147250</v>
      </c>
      <c r="H19" s="10"/>
      <c r="I19" s="10">
        <v>218087</v>
      </c>
      <c r="J19" s="2"/>
      <c r="K19" s="10">
        <v>2018398</v>
      </c>
      <c r="L19" s="10"/>
      <c r="M19" s="10">
        <v>835497</v>
      </c>
      <c r="N19" s="10"/>
      <c r="O19" s="10">
        <v>2853895</v>
      </c>
      <c r="P19" s="10"/>
      <c r="Q19" s="28"/>
    </row>
    <row r="20" spans="1:17" ht="12.75" customHeight="1" x14ac:dyDescent="0.2">
      <c r="A20" s="57">
        <v>1967</v>
      </c>
      <c r="B20" s="10">
        <v>30097</v>
      </c>
      <c r="C20" s="10"/>
      <c r="D20" s="10"/>
      <c r="E20" s="10">
        <v>47320</v>
      </c>
      <c r="F20" s="10"/>
      <c r="G20" s="10">
        <v>176590</v>
      </c>
      <c r="H20" s="10"/>
      <c r="I20" s="10">
        <v>254007</v>
      </c>
      <c r="J20" s="2"/>
      <c r="K20" s="10">
        <v>2194730</v>
      </c>
      <c r="L20" s="10"/>
      <c r="M20" s="10">
        <v>977747</v>
      </c>
      <c r="N20" s="10"/>
      <c r="O20" s="10">
        <v>3172477</v>
      </c>
      <c r="P20" s="10"/>
      <c r="Q20" s="28"/>
    </row>
    <row r="21" spans="1:17" ht="12.75" customHeight="1" x14ac:dyDescent="0.2">
      <c r="A21" s="57">
        <v>1968</v>
      </c>
      <c r="B21" s="10">
        <v>31167</v>
      </c>
      <c r="C21" s="10"/>
      <c r="D21" s="10"/>
      <c r="E21" s="10">
        <v>53313</v>
      </c>
      <c r="F21" s="10"/>
      <c r="G21" s="10">
        <v>177249</v>
      </c>
      <c r="H21" s="10"/>
      <c r="I21" s="10">
        <v>261729</v>
      </c>
      <c r="J21" s="2"/>
      <c r="K21" s="10">
        <v>2371721</v>
      </c>
      <c r="L21" s="10"/>
      <c r="M21" s="10">
        <v>1059393</v>
      </c>
      <c r="N21" s="10"/>
      <c r="O21" s="10">
        <v>3431114</v>
      </c>
      <c r="P21" s="10"/>
      <c r="Q21" s="28"/>
    </row>
    <row r="22" spans="1:17" ht="12.75" customHeight="1" x14ac:dyDescent="0.2">
      <c r="A22" s="57">
        <v>1969</v>
      </c>
      <c r="B22" s="10">
        <v>34287</v>
      </c>
      <c r="C22" s="10"/>
      <c r="D22" s="10"/>
      <c r="E22" s="10">
        <v>57575</v>
      </c>
      <c r="F22" s="10"/>
      <c r="G22" s="10">
        <v>179200</v>
      </c>
      <c r="H22" s="10"/>
      <c r="I22" s="10">
        <v>271062</v>
      </c>
      <c r="J22" s="2"/>
      <c r="K22" s="10">
        <v>2698488</v>
      </c>
      <c r="L22" s="10"/>
      <c r="M22" s="10">
        <v>1268870</v>
      </c>
      <c r="N22" s="10"/>
      <c r="O22" s="10">
        <v>3967358</v>
      </c>
      <c r="P22" s="10"/>
      <c r="Q22" s="28"/>
    </row>
    <row r="23" spans="1:17" ht="12.75" customHeight="1" x14ac:dyDescent="0.2">
      <c r="A23" s="57">
        <v>1970</v>
      </c>
      <c r="B23" s="10">
        <v>35468</v>
      </c>
      <c r="C23" s="10"/>
      <c r="D23" s="10"/>
      <c r="E23" s="10">
        <v>61936</v>
      </c>
      <c r="F23" s="10"/>
      <c r="G23" s="10">
        <v>188705</v>
      </c>
      <c r="H23" s="10"/>
      <c r="I23" s="10">
        <v>286109</v>
      </c>
      <c r="J23" s="2"/>
      <c r="K23" s="10">
        <v>2945546</v>
      </c>
      <c r="L23" s="10"/>
      <c r="M23" s="10">
        <v>1374917</v>
      </c>
      <c r="N23" s="10"/>
      <c r="O23" s="10">
        <v>4320463</v>
      </c>
      <c r="P23" s="10"/>
      <c r="Q23" s="28"/>
    </row>
    <row r="24" spans="1:17" ht="12.75" customHeight="1" x14ac:dyDescent="0.2">
      <c r="A24" s="57">
        <v>1971</v>
      </c>
      <c r="B24" s="10">
        <v>38960</v>
      </c>
      <c r="C24" s="10"/>
      <c r="D24" s="10"/>
      <c r="E24" s="10">
        <v>63922</v>
      </c>
      <c r="F24" s="10"/>
      <c r="G24" s="10">
        <v>185569</v>
      </c>
      <c r="H24" s="10"/>
      <c r="I24" s="10">
        <v>288451</v>
      </c>
      <c r="J24" s="2"/>
      <c r="K24" s="10">
        <v>3302038</v>
      </c>
      <c r="L24" s="10"/>
      <c r="M24" s="10">
        <v>1599679</v>
      </c>
      <c r="N24" s="10"/>
      <c r="O24" s="10">
        <v>4901717</v>
      </c>
      <c r="P24" s="10"/>
      <c r="Q24" s="28"/>
    </row>
    <row r="25" spans="1:17" ht="12.75" customHeight="1" x14ac:dyDescent="0.2">
      <c r="A25" s="57">
        <v>1972</v>
      </c>
      <c r="B25" s="10">
        <v>41439</v>
      </c>
      <c r="C25" s="10"/>
      <c r="D25" s="10"/>
      <c r="E25" s="10">
        <v>72022</v>
      </c>
      <c r="F25" s="10"/>
      <c r="G25" s="10">
        <v>186664</v>
      </c>
      <c r="H25" s="10"/>
      <c r="I25" s="10">
        <v>300125</v>
      </c>
      <c r="J25" s="2"/>
      <c r="K25" s="10">
        <v>3716236</v>
      </c>
      <c r="L25" s="10"/>
      <c r="M25" s="10">
        <v>1660141</v>
      </c>
      <c r="N25" s="10"/>
      <c r="O25" s="10">
        <v>5376377</v>
      </c>
      <c r="P25" s="10"/>
      <c r="Q25" s="28"/>
    </row>
    <row r="26" spans="1:17" ht="12.75" customHeight="1" x14ac:dyDescent="0.2">
      <c r="A26" s="57">
        <v>1973</v>
      </c>
      <c r="B26" s="10">
        <v>39416</v>
      </c>
      <c r="C26" s="10"/>
      <c r="D26" s="10"/>
      <c r="E26" s="10">
        <v>70707</v>
      </c>
      <c r="F26" s="10"/>
      <c r="G26" s="10">
        <v>173408</v>
      </c>
      <c r="H26" s="10"/>
      <c r="I26" s="10">
        <v>283531</v>
      </c>
      <c r="J26" s="2"/>
      <c r="K26" s="10">
        <v>3791808</v>
      </c>
      <c r="L26" s="10"/>
      <c r="M26" s="10">
        <v>1740957</v>
      </c>
      <c r="N26" s="10"/>
      <c r="O26" s="10">
        <v>5532765</v>
      </c>
      <c r="P26" s="10"/>
      <c r="Q26" s="28"/>
    </row>
    <row r="27" spans="1:17" ht="12.75" customHeight="1" x14ac:dyDescent="0.2">
      <c r="A27" s="57">
        <v>1974</v>
      </c>
      <c r="B27" s="10">
        <v>37752</v>
      </c>
      <c r="C27" s="10"/>
      <c r="D27" s="10"/>
      <c r="E27" s="10">
        <v>71987</v>
      </c>
      <c r="F27" s="10"/>
      <c r="G27" s="10">
        <v>174111</v>
      </c>
      <c r="H27" s="10"/>
      <c r="I27" s="10">
        <v>283850</v>
      </c>
      <c r="J27" s="2"/>
      <c r="K27" s="10">
        <v>3732073</v>
      </c>
      <c r="L27" s="10"/>
      <c r="M27" s="10">
        <v>1847873</v>
      </c>
      <c r="N27" s="10"/>
      <c r="O27" s="10">
        <v>5579946</v>
      </c>
      <c r="P27" s="10"/>
      <c r="Q27" s="28"/>
    </row>
    <row r="28" spans="1:17" ht="12.75" customHeight="1" x14ac:dyDescent="0.2">
      <c r="A28" s="57">
        <v>1975</v>
      </c>
      <c r="B28" s="10">
        <v>39427</v>
      </c>
      <c r="C28" s="10"/>
      <c r="D28" s="10"/>
      <c r="E28" s="10">
        <v>67584</v>
      </c>
      <c r="F28" s="10"/>
      <c r="G28" s="10">
        <v>198355</v>
      </c>
      <c r="H28" s="10"/>
      <c r="I28" s="10">
        <v>305366</v>
      </c>
      <c r="J28" s="2"/>
      <c r="K28" s="10">
        <v>4008056</v>
      </c>
      <c r="L28" s="10"/>
      <c r="M28" s="10">
        <v>1852386</v>
      </c>
      <c r="N28" s="10"/>
      <c r="O28" s="10">
        <v>5860442</v>
      </c>
      <c r="P28" s="10"/>
      <c r="Q28" s="28"/>
    </row>
    <row r="29" spans="1:17" ht="12.75" customHeight="1" x14ac:dyDescent="0.2">
      <c r="A29" s="57">
        <v>1976</v>
      </c>
      <c r="B29" s="10">
        <v>40099</v>
      </c>
      <c r="C29" s="10"/>
      <c r="D29" s="10"/>
      <c r="E29" s="10">
        <v>79530</v>
      </c>
      <c r="F29" s="10"/>
      <c r="G29" s="10">
        <v>223360</v>
      </c>
      <c r="H29" s="10"/>
      <c r="I29" s="10">
        <v>342989</v>
      </c>
      <c r="J29" s="2"/>
      <c r="K29" s="10">
        <v>4316060</v>
      </c>
      <c r="L29" s="10"/>
      <c r="M29" s="10">
        <v>2175066</v>
      </c>
      <c r="N29" s="10"/>
      <c r="O29" s="10">
        <v>6491126</v>
      </c>
      <c r="P29" s="10"/>
      <c r="Q29" s="28"/>
    </row>
    <row r="30" spans="1:17" ht="12.75" customHeight="1" x14ac:dyDescent="0.2">
      <c r="A30" s="57">
        <v>1977</v>
      </c>
      <c r="B30" s="10">
        <v>40719</v>
      </c>
      <c r="C30" s="10"/>
      <c r="D30" s="2"/>
      <c r="E30" s="10">
        <v>80900</v>
      </c>
      <c r="F30" s="10"/>
      <c r="G30" s="10">
        <v>211718</v>
      </c>
      <c r="H30" s="10"/>
      <c r="I30" s="10">
        <v>333337</v>
      </c>
      <c r="J30" s="10"/>
      <c r="K30" s="10">
        <v>4703185</v>
      </c>
      <c r="L30" s="10"/>
      <c r="M30" s="10">
        <v>2056680</v>
      </c>
      <c r="N30" s="10"/>
      <c r="O30" s="10">
        <v>6759865</v>
      </c>
      <c r="P30" s="10"/>
      <c r="Q30" s="28"/>
    </row>
    <row r="31" spans="1:17" ht="12.75" customHeight="1" x14ac:dyDescent="0.2">
      <c r="A31" s="57">
        <v>1978</v>
      </c>
      <c r="B31" s="10">
        <v>42400</v>
      </c>
      <c r="C31" s="10"/>
      <c r="D31" s="2"/>
      <c r="E31" s="10">
        <v>81741</v>
      </c>
      <c r="F31" s="10"/>
      <c r="G31" s="10">
        <v>197438</v>
      </c>
      <c r="H31" s="10"/>
      <c r="I31" s="10">
        <v>321579</v>
      </c>
      <c r="J31" s="10"/>
      <c r="K31" s="10">
        <v>5195205</v>
      </c>
      <c r="L31" s="10"/>
      <c r="M31" s="10">
        <v>2449667</v>
      </c>
      <c r="N31" s="10"/>
      <c r="O31" s="10">
        <v>7644872</v>
      </c>
      <c r="P31" s="10"/>
      <c r="Q31" s="28"/>
    </row>
    <row r="32" spans="1:17" ht="12.75" customHeight="1" x14ac:dyDescent="0.2">
      <c r="A32" s="57">
        <v>1979</v>
      </c>
      <c r="B32" s="10">
        <v>43722</v>
      </c>
      <c r="C32" s="10"/>
      <c r="D32" s="2"/>
      <c r="E32" s="10">
        <v>96187</v>
      </c>
      <c r="F32" s="10"/>
      <c r="G32" s="10">
        <v>203717</v>
      </c>
      <c r="H32" s="10"/>
      <c r="I32" s="10">
        <v>343626</v>
      </c>
      <c r="J32" s="10"/>
      <c r="K32" s="10">
        <v>5324076</v>
      </c>
      <c r="L32" s="10"/>
      <c r="M32" s="10">
        <v>3154144</v>
      </c>
      <c r="N32" s="10"/>
      <c r="O32" s="10">
        <v>8478220</v>
      </c>
      <c r="P32" s="10"/>
      <c r="Q32" s="28"/>
    </row>
    <row r="33" spans="1:17" ht="12.75" customHeight="1" x14ac:dyDescent="0.2">
      <c r="A33" s="57">
        <v>1980</v>
      </c>
      <c r="B33" s="10">
        <v>40504</v>
      </c>
      <c r="C33" s="10"/>
      <c r="D33" s="2"/>
      <c r="E33" s="10">
        <v>99226</v>
      </c>
      <c r="F33" s="10"/>
      <c r="G33" s="10">
        <v>196092</v>
      </c>
      <c r="H33" s="10"/>
      <c r="I33" s="10">
        <v>335822</v>
      </c>
      <c r="J33" s="10"/>
      <c r="K33" s="10">
        <v>4718489</v>
      </c>
      <c r="L33" s="10"/>
      <c r="M33" s="10">
        <v>3240481</v>
      </c>
      <c r="N33" s="10"/>
      <c r="O33" s="10">
        <v>7958970</v>
      </c>
      <c r="P33" s="10"/>
      <c r="Q33" s="28"/>
    </row>
    <row r="34" spans="1:17" ht="12.75" customHeight="1" x14ac:dyDescent="0.2">
      <c r="A34" s="57">
        <v>1981</v>
      </c>
      <c r="B34" s="10">
        <v>41811</v>
      </c>
      <c r="C34" s="10"/>
      <c r="D34" s="2"/>
      <c r="E34" s="10">
        <v>109994</v>
      </c>
      <c r="F34" s="10"/>
      <c r="G34" s="10">
        <v>199008</v>
      </c>
      <c r="H34" s="10"/>
      <c r="I34" s="10">
        <v>350813</v>
      </c>
      <c r="J34" s="10"/>
      <c r="K34" s="10">
        <v>4986899</v>
      </c>
      <c r="L34" s="10"/>
      <c r="M34" s="10">
        <v>3729093</v>
      </c>
      <c r="N34" s="10"/>
      <c r="O34" s="10">
        <v>8715992</v>
      </c>
      <c r="P34" s="10"/>
      <c r="Q34" s="28"/>
    </row>
    <row r="35" spans="1:17" ht="12.75" customHeight="1" x14ac:dyDescent="0.2">
      <c r="A35" s="57">
        <v>1982</v>
      </c>
      <c r="B35" s="10">
        <v>41603</v>
      </c>
      <c r="C35" s="10"/>
      <c r="D35" s="2"/>
      <c r="E35" s="10">
        <v>119606</v>
      </c>
      <c r="F35" s="10"/>
      <c r="G35" s="10">
        <v>194605</v>
      </c>
      <c r="H35" s="10"/>
      <c r="I35" s="10">
        <v>355814</v>
      </c>
      <c r="J35" s="10"/>
      <c r="K35" s="10">
        <v>5148718</v>
      </c>
      <c r="L35" s="10"/>
      <c r="M35" s="10">
        <v>4230747</v>
      </c>
      <c r="N35" s="10"/>
      <c r="O35" s="10">
        <v>9379465</v>
      </c>
      <c r="P35" s="10"/>
      <c r="Q35" s="28"/>
    </row>
    <row r="36" spans="1:17" ht="12.75" customHeight="1" x14ac:dyDescent="0.2">
      <c r="A36" s="57">
        <v>1983</v>
      </c>
      <c r="B36" s="10">
        <v>43443</v>
      </c>
      <c r="C36" s="10"/>
      <c r="D36" s="2"/>
      <c r="E36" s="10">
        <v>125912</v>
      </c>
      <c r="F36" s="10"/>
      <c r="G36" s="10">
        <v>187337</v>
      </c>
      <c r="H36" s="10"/>
      <c r="I36" s="10">
        <v>356692</v>
      </c>
      <c r="J36" s="10"/>
      <c r="K36" s="10">
        <v>4854640</v>
      </c>
      <c r="L36" s="10"/>
      <c r="M36" s="10">
        <v>4707323</v>
      </c>
      <c r="N36" s="10"/>
      <c r="O36" s="10">
        <v>9561963</v>
      </c>
      <c r="P36" s="10"/>
      <c r="Q36" s="28"/>
    </row>
    <row r="37" spans="1:17" ht="12.75" customHeight="1" x14ac:dyDescent="0.2">
      <c r="A37" s="57">
        <v>1984</v>
      </c>
      <c r="B37" s="10">
        <v>44470</v>
      </c>
      <c r="C37" s="10"/>
      <c r="D37" s="2"/>
      <c r="E37" s="10">
        <v>143937</v>
      </c>
      <c r="F37" s="10"/>
      <c r="G37" s="10">
        <v>203141</v>
      </c>
      <c r="H37" s="10"/>
      <c r="I37" s="10">
        <v>391548</v>
      </c>
      <c r="J37" s="10"/>
      <c r="K37" s="10">
        <v>5283554</v>
      </c>
      <c r="L37" s="10"/>
      <c r="M37" s="10">
        <v>5389320</v>
      </c>
      <c r="N37" s="10"/>
      <c r="O37" s="10">
        <v>10672874</v>
      </c>
      <c r="P37" s="10"/>
      <c r="Q37" s="28"/>
    </row>
    <row r="38" spans="1:17" ht="12.75" customHeight="1" x14ac:dyDescent="0.2">
      <c r="A38" s="57">
        <v>1985</v>
      </c>
      <c r="B38" s="10">
        <v>44414</v>
      </c>
      <c r="C38" s="10"/>
      <c r="D38" s="2"/>
      <c r="E38" s="10">
        <v>151204</v>
      </c>
      <c r="F38" s="10"/>
      <c r="G38" s="10">
        <v>214908</v>
      </c>
      <c r="H38" s="10"/>
      <c r="I38" s="10">
        <v>410526</v>
      </c>
      <c r="J38" s="10"/>
      <c r="K38" s="10">
        <v>5356072</v>
      </c>
      <c r="L38" s="10"/>
      <c r="M38" s="10">
        <v>5644831</v>
      </c>
      <c r="N38" s="10"/>
      <c r="O38" s="10">
        <v>11000903</v>
      </c>
      <c r="P38" s="10"/>
      <c r="Q38" s="28"/>
    </row>
    <row r="39" spans="1:17" ht="12.75" customHeight="1" x14ac:dyDescent="0.2">
      <c r="A39" s="57">
        <v>1986</v>
      </c>
      <c r="B39" s="10">
        <v>50442</v>
      </c>
      <c r="C39" s="10"/>
      <c r="D39" s="2"/>
      <c r="E39" s="10">
        <v>172030</v>
      </c>
      <c r="F39" s="10"/>
      <c r="G39" s="10">
        <v>199787</v>
      </c>
      <c r="H39" s="10"/>
      <c r="I39" s="10">
        <v>422259</v>
      </c>
      <c r="J39" s="10"/>
      <c r="K39" s="10">
        <v>6164969</v>
      </c>
      <c r="L39" s="10"/>
      <c r="M39" s="10">
        <v>6553411</v>
      </c>
      <c r="N39" s="10"/>
      <c r="O39" s="10">
        <v>12718380</v>
      </c>
      <c r="P39" s="10"/>
      <c r="Q39" s="28"/>
    </row>
    <row r="40" spans="1:17" ht="12.75" customHeight="1" x14ac:dyDescent="0.2">
      <c r="A40" s="57">
        <v>1987</v>
      </c>
      <c r="B40" s="10">
        <v>58213</v>
      </c>
      <c r="C40" s="10"/>
      <c r="D40" s="2"/>
      <c r="E40" s="10">
        <v>181188</v>
      </c>
      <c r="F40" s="10"/>
      <c r="G40" s="10">
        <v>213563</v>
      </c>
      <c r="H40" s="10"/>
      <c r="I40" s="10">
        <v>452964</v>
      </c>
      <c r="J40" s="10"/>
      <c r="K40" s="10">
        <v>7086721</v>
      </c>
      <c r="L40" s="10"/>
      <c r="M40" s="10">
        <v>7223800</v>
      </c>
      <c r="N40" s="10"/>
      <c r="O40" s="10">
        <v>14310521</v>
      </c>
      <c r="P40" s="10"/>
      <c r="Q40" s="28"/>
    </row>
    <row r="41" spans="1:17" ht="12.75" customHeight="1" x14ac:dyDescent="0.2">
      <c r="A41" s="57">
        <v>1988</v>
      </c>
      <c r="B41" s="10">
        <v>63894</v>
      </c>
      <c r="C41" s="10"/>
      <c r="D41" s="2"/>
      <c r="E41" s="10">
        <v>199288</v>
      </c>
      <c r="F41" s="10"/>
      <c r="G41" s="10">
        <v>228885</v>
      </c>
      <c r="H41" s="10"/>
      <c r="I41" s="10">
        <v>492067</v>
      </c>
      <c r="J41" s="10"/>
      <c r="K41" s="10">
        <v>7810819</v>
      </c>
      <c r="L41" s="10"/>
      <c r="M41" s="10">
        <v>8023202</v>
      </c>
      <c r="N41" s="10"/>
      <c r="O41" s="10">
        <v>15834021</v>
      </c>
      <c r="P41" s="10"/>
      <c r="Q41" s="28"/>
    </row>
    <row r="42" spans="1:17" ht="12.75" customHeight="1" x14ac:dyDescent="0.2">
      <c r="A42" s="57">
        <v>1989</v>
      </c>
      <c r="B42" s="10">
        <v>72275</v>
      </c>
      <c r="C42" s="10"/>
      <c r="D42" s="2"/>
      <c r="E42" s="10">
        <v>203704</v>
      </c>
      <c r="F42" s="10"/>
      <c r="G42" s="10">
        <v>243714</v>
      </c>
      <c r="H42" s="10"/>
      <c r="I42" s="10">
        <v>519693</v>
      </c>
      <c r="J42" s="10"/>
      <c r="K42" s="10">
        <v>8433734</v>
      </c>
      <c r="L42" s="10"/>
      <c r="M42" s="10">
        <v>8397214</v>
      </c>
      <c r="N42" s="10"/>
      <c r="O42" s="10">
        <v>16830948</v>
      </c>
      <c r="P42" s="10"/>
      <c r="Q42" s="28"/>
    </row>
    <row r="43" spans="1:17" ht="12.75" customHeight="1" x14ac:dyDescent="0.2">
      <c r="A43" s="57">
        <v>1990</v>
      </c>
      <c r="B43" s="10">
        <v>77340</v>
      </c>
      <c r="C43" s="10"/>
      <c r="D43" s="2"/>
      <c r="E43" s="10">
        <v>206321</v>
      </c>
      <c r="F43" s="10"/>
      <c r="G43" s="10">
        <v>254302</v>
      </c>
      <c r="H43" s="10"/>
      <c r="I43" s="10">
        <v>537963</v>
      </c>
      <c r="J43" s="10"/>
      <c r="K43" s="10">
        <v>9004496</v>
      </c>
      <c r="L43" s="10"/>
      <c r="M43" s="10">
        <v>8719482</v>
      </c>
      <c r="N43" s="10"/>
      <c r="O43" s="10">
        <v>17723978</v>
      </c>
      <c r="P43" s="10"/>
      <c r="Q43" s="28"/>
    </row>
    <row r="44" spans="1:17" ht="12.75" customHeight="1" x14ac:dyDescent="0.2">
      <c r="A44" s="57">
        <v>1991</v>
      </c>
      <c r="B44" s="10">
        <v>74563</v>
      </c>
      <c r="C44" s="10"/>
      <c r="D44" s="2"/>
      <c r="E44" s="10">
        <v>174482</v>
      </c>
      <c r="F44" s="10"/>
      <c r="G44" s="10">
        <v>240105</v>
      </c>
      <c r="H44" s="10"/>
      <c r="I44" s="10">
        <v>489150</v>
      </c>
      <c r="J44" s="10"/>
      <c r="K44" s="10">
        <v>8236471</v>
      </c>
      <c r="L44" s="10"/>
      <c r="M44" s="10">
        <v>7208714</v>
      </c>
      <c r="N44" s="10"/>
      <c r="O44" s="10">
        <v>15445185</v>
      </c>
      <c r="P44" s="10"/>
      <c r="Q44" s="28"/>
    </row>
    <row r="45" spans="1:17" ht="12.75" customHeight="1" x14ac:dyDescent="0.2">
      <c r="A45" s="57">
        <v>1992</v>
      </c>
      <c r="B45" s="10">
        <v>78360</v>
      </c>
      <c r="C45" s="10"/>
      <c r="D45" s="2"/>
      <c r="E45" s="10">
        <v>173397</v>
      </c>
      <c r="F45" s="10"/>
      <c r="G45" s="10">
        <v>239112</v>
      </c>
      <c r="H45" s="10"/>
      <c r="I45" s="10">
        <v>490869</v>
      </c>
      <c r="J45" s="10"/>
      <c r="K45" s="10">
        <v>8902294</v>
      </c>
      <c r="L45" s="10"/>
      <c r="M45" s="10">
        <v>7112407</v>
      </c>
      <c r="N45" s="10"/>
      <c r="O45" s="10">
        <v>16014701</v>
      </c>
      <c r="P45" s="10"/>
      <c r="Q45" s="28"/>
    </row>
    <row r="46" spans="1:17" ht="12.75" customHeight="1" x14ac:dyDescent="0.2">
      <c r="A46" s="57">
        <v>1993</v>
      </c>
      <c r="B46" s="10">
        <v>78063</v>
      </c>
      <c r="C46" s="10"/>
      <c r="D46" s="2"/>
      <c r="E46" s="10">
        <v>172958</v>
      </c>
      <c r="F46" s="10"/>
      <c r="G46" s="10">
        <v>209000</v>
      </c>
      <c r="H46" s="10"/>
      <c r="I46" s="10">
        <v>460021</v>
      </c>
      <c r="J46" s="10"/>
      <c r="K46" s="10">
        <v>8775201</v>
      </c>
      <c r="L46" s="10"/>
      <c r="M46" s="10">
        <v>6887358</v>
      </c>
      <c r="N46" s="10"/>
      <c r="O46" s="10">
        <v>15662559</v>
      </c>
      <c r="P46" s="10"/>
      <c r="Q46" s="28"/>
    </row>
    <row r="47" spans="1:17" ht="12.75" customHeight="1" x14ac:dyDescent="0.2">
      <c r="A47" s="57">
        <v>1994</v>
      </c>
      <c r="B47" s="10">
        <v>82084</v>
      </c>
      <c r="C47" s="10"/>
      <c r="D47" s="2"/>
      <c r="E47" s="10">
        <v>166128</v>
      </c>
      <c r="F47" s="10"/>
      <c r="G47" s="10">
        <v>198737</v>
      </c>
      <c r="H47" s="10"/>
      <c r="I47" s="10">
        <v>446949</v>
      </c>
      <c r="J47" s="10"/>
      <c r="K47" s="10">
        <v>9801473</v>
      </c>
      <c r="L47" s="10"/>
      <c r="M47" s="10">
        <v>7014104</v>
      </c>
      <c r="N47" s="10"/>
      <c r="O47" s="10">
        <v>16815577</v>
      </c>
      <c r="P47" s="10"/>
      <c r="Q47" s="28"/>
    </row>
    <row r="48" spans="1:17" ht="12.75" customHeight="1" x14ac:dyDescent="0.2">
      <c r="A48" s="57">
        <v>1995</v>
      </c>
      <c r="B48" s="10">
        <v>87289</v>
      </c>
      <c r="C48" s="10"/>
      <c r="D48" s="2"/>
      <c r="E48" s="10">
        <v>160144</v>
      </c>
      <c r="F48" s="10"/>
      <c r="G48" s="10">
        <v>194643</v>
      </c>
      <c r="H48" s="10"/>
      <c r="I48" s="10">
        <v>442076</v>
      </c>
      <c r="J48" s="10"/>
      <c r="K48" s="10">
        <v>10837258</v>
      </c>
      <c r="L48" s="10"/>
      <c r="M48" s="10">
        <v>6578825</v>
      </c>
      <c r="N48" s="10"/>
      <c r="O48" s="10">
        <v>17416083</v>
      </c>
      <c r="P48" s="10"/>
      <c r="Q48" s="28"/>
    </row>
    <row r="49" spans="1:17" ht="12.75" customHeight="1" x14ac:dyDescent="0.2">
      <c r="A49" s="57">
        <v>1996</v>
      </c>
      <c r="B49" s="10">
        <v>94635</v>
      </c>
      <c r="C49" s="10"/>
      <c r="D49" s="2"/>
      <c r="E49" s="10">
        <v>167781</v>
      </c>
      <c r="F49" s="10"/>
      <c r="G49" s="10">
        <v>189808</v>
      </c>
      <c r="H49" s="10"/>
      <c r="I49" s="10">
        <v>452224</v>
      </c>
      <c r="J49" s="10"/>
      <c r="K49" s="10">
        <v>11907831</v>
      </c>
      <c r="L49" s="10"/>
      <c r="M49" s="10">
        <v>6578384</v>
      </c>
      <c r="N49" s="10"/>
      <c r="O49" s="10">
        <v>18486215</v>
      </c>
      <c r="P49" s="10"/>
      <c r="Q49" s="28"/>
    </row>
    <row r="50" spans="1:17" ht="12.75" customHeight="1" x14ac:dyDescent="0.2">
      <c r="A50" s="57">
        <v>1997</v>
      </c>
      <c r="B50" s="10">
        <v>104669</v>
      </c>
      <c r="C50" s="10"/>
      <c r="D50" s="2"/>
      <c r="E50" s="10">
        <v>177628</v>
      </c>
      <c r="F50" s="10"/>
      <c r="G50" s="10">
        <v>182782</v>
      </c>
      <c r="H50" s="10"/>
      <c r="I50" s="10">
        <v>465079</v>
      </c>
      <c r="J50" s="10"/>
      <c r="K50" s="10">
        <v>13308231</v>
      </c>
      <c r="L50" s="10"/>
      <c r="M50" s="10">
        <v>6793924</v>
      </c>
      <c r="N50" s="10"/>
      <c r="O50" s="10">
        <v>20102155</v>
      </c>
      <c r="P50" s="10"/>
      <c r="Q50" s="28"/>
    </row>
    <row r="51" spans="1:17" ht="12.75" customHeight="1" x14ac:dyDescent="0.2">
      <c r="A51" s="57">
        <v>1998</v>
      </c>
      <c r="B51" s="10">
        <v>113634</v>
      </c>
      <c r="C51" s="10"/>
      <c r="D51" s="2"/>
      <c r="E51" s="10">
        <v>181611</v>
      </c>
      <c r="F51" s="10"/>
      <c r="G51" s="10">
        <v>173394</v>
      </c>
      <c r="H51" s="10"/>
      <c r="I51" s="10">
        <v>468639</v>
      </c>
      <c r="J51" s="10"/>
      <c r="K51" s="10">
        <v>14493805</v>
      </c>
      <c r="L51" s="10"/>
      <c r="M51" s="10">
        <v>7229241</v>
      </c>
      <c r="N51" s="10"/>
      <c r="O51" s="10">
        <v>21723046</v>
      </c>
      <c r="P51" s="10"/>
      <c r="Q51" s="28"/>
    </row>
    <row r="52" spans="1:17" ht="12.75" customHeight="1" x14ac:dyDescent="0.2">
      <c r="A52" s="57">
        <v>1999</v>
      </c>
      <c r="B52" s="10">
        <v>123954</v>
      </c>
      <c r="C52" s="10"/>
      <c r="D52" s="2"/>
      <c r="E52" s="10">
        <v>182747</v>
      </c>
      <c r="F52" s="10"/>
      <c r="G52" s="10">
        <v>188017</v>
      </c>
      <c r="H52" s="10"/>
      <c r="I52" s="10">
        <v>494718</v>
      </c>
      <c r="J52" s="10"/>
      <c r="K52" s="10">
        <v>15344808</v>
      </c>
      <c r="L52" s="10"/>
      <c r="M52" s="10">
        <v>7613339</v>
      </c>
      <c r="N52" s="10"/>
      <c r="O52" s="10">
        <v>22958147</v>
      </c>
      <c r="P52" s="10"/>
      <c r="Q52" s="28"/>
    </row>
    <row r="53" spans="1:17" ht="12.75" customHeight="1" x14ac:dyDescent="0.2">
      <c r="A53" s="57">
        <v>2000</v>
      </c>
      <c r="B53" s="10">
        <v>129604</v>
      </c>
      <c r="C53" s="10"/>
      <c r="D53" s="2"/>
      <c r="E53" s="10">
        <v>177579</v>
      </c>
      <c r="F53" s="11"/>
      <c r="G53" s="10">
        <v>187681</v>
      </c>
      <c r="H53" s="10"/>
      <c r="I53" s="10">
        <v>494864</v>
      </c>
      <c r="J53" s="10"/>
      <c r="K53" s="10">
        <v>16547479</v>
      </c>
      <c r="L53" s="11"/>
      <c r="M53" s="10">
        <v>7943258</v>
      </c>
      <c r="N53" s="10"/>
      <c r="O53" s="10">
        <v>24490737</v>
      </c>
      <c r="P53" s="10"/>
      <c r="Q53" s="28"/>
    </row>
    <row r="54" spans="1:17" ht="12.75" customHeight="1" x14ac:dyDescent="0.2">
      <c r="A54" s="57">
        <v>2001</v>
      </c>
      <c r="B54" s="10">
        <v>127281</v>
      </c>
      <c r="C54" s="10"/>
      <c r="D54" s="2"/>
      <c r="E54" s="10">
        <v>170342</v>
      </c>
      <c r="F54" s="10"/>
      <c r="G54" s="10">
        <v>195777</v>
      </c>
      <c r="H54" s="10"/>
      <c r="I54" s="10">
        <v>493400</v>
      </c>
      <c r="J54" s="10"/>
      <c r="K54" s="10">
        <v>16441267</v>
      </c>
      <c r="L54" s="10"/>
      <c r="M54" s="10">
        <v>7846138</v>
      </c>
      <c r="N54" s="10"/>
      <c r="O54" s="10">
        <v>24287405</v>
      </c>
      <c r="P54" s="10"/>
      <c r="Q54" s="28"/>
    </row>
    <row r="55" spans="1:17" ht="12.75" customHeight="1" x14ac:dyDescent="0.2">
      <c r="A55" s="57">
        <v>2002</v>
      </c>
      <c r="B55" s="10">
        <v>112819</v>
      </c>
      <c r="C55" s="10"/>
      <c r="D55" s="2"/>
      <c r="E55" s="10">
        <v>158440</v>
      </c>
      <c r="F55" s="10"/>
      <c r="G55" s="10">
        <v>187277</v>
      </c>
      <c r="H55" s="12"/>
      <c r="I55" s="10">
        <v>458536</v>
      </c>
      <c r="J55" s="12"/>
      <c r="K55" s="10">
        <v>15263430</v>
      </c>
      <c r="L55" s="10"/>
      <c r="M55" s="10">
        <v>7198525</v>
      </c>
      <c r="N55" s="10"/>
      <c r="O55" s="10">
        <v>22461955</v>
      </c>
      <c r="P55" s="10"/>
      <c r="Q55" s="28"/>
    </row>
    <row r="56" spans="1:17" ht="12.75" customHeight="1" x14ac:dyDescent="0.2">
      <c r="A56" s="57">
        <v>2003</v>
      </c>
      <c r="B56" s="10">
        <v>107354</v>
      </c>
      <c r="C56" s="10"/>
      <c r="D56" s="10"/>
      <c r="E56" s="10">
        <v>150486</v>
      </c>
      <c r="F56" s="10"/>
      <c r="G56" s="10">
        <v>170673</v>
      </c>
      <c r="H56" s="11"/>
      <c r="I56" s="10">
        <v>428513</v>
      </c>
      <c r="J56" s="11"/>
      <c r="K56" s="10">
        <v>15015982</v>
      </c>
      <c r="L56" s="10"/>
      <c r="M56" s="10">
        <v>6685968</v>
      </c>
      <c r="N56" s="11"/>
      <c r="O56" s="10">
        <v>21701950</v>
      </c>
      <c r="P56" s="10"/>
      <c r="Q56" s="28"/>
    </row>
    <row r="57" spans="1:17" ht="12.75" customHeight="1" x14ac:dyDescent="0.2">
      <c r="A57" s="57">
        <v>2004</v>
      </c>
      <c r="B57" s="10">
        <v>114743</v>
      </c>
      <c r="C57" s="10"/>
      <c r="D57" s="10"/>
      <c r="E57" s="10">
        <v>152011</v>
      </c>
      <c r="F57" s="10"/>
      <c r="G57" s="10">
        <v>174667</v>
      </c>
      <c r="H57" s="12"/>
      <c r="I57" s="10">
        <v>441421</v>
      </c>
      <c r="J57" s="10"/>
      <c r="K57" s="10">
        <v>16617472</v>
      </c>
      <c r="L57" s="10"/>
      <c r="M57" s="10">
        <v>6851650</v>
      </c>
      <c r="N57" s="10"/>
      <c r="O57" s="10">
        <v>23469122</v>
      </c>
      <c r="P57" s="10"/>
      <c r="Q57" s="28"/>
    </row>
    <row r="58" spans="1:17" ht="12.75" customHeight="1" x14ac:dyDescent="0.2">
      <c r="A58" s="57">
        <v>2005</v>
      </c>
      <c r="B58" s="10">
        <v>112879</v>
      </c>
      <c r="C58" s="10"/>
      <c r="D58" s="10"/>
      <c r="E58" s="10">
        <v>145438</v>
      </c>
      <c r="F58" s="10"/>
      <c r="G58" s="10">
        <v>162238</v>
      </c>
      <c r="H58" s="58"/>
      <c r="I58" s="10">
        <v>420555</v>
      </c>
      <c r="J58" s="58"/>
      <c r="K58" s="10">
        <v>17759739</v>
      </c>
      <c r="L58" s="59"/>
      <c r="M58" s="10">
        <v>7159869</v>
      </c>
      <c r="N58" s="59"/>
      <c r="O58" s="10">
        <f>K58+M58</f>
        <v>24919608</v>
      </c>
      <c r="P58" s="59"/>
      <c r="Q58" s="28"/>
    </row>
    <row r="59" spans="1:17" ht="12.75" customHeight="1" x14ac:dyDescent="0.2">
      <c r="A59" s="57">
        <v>2006</v>
      </c>
      <c r="B59" s="10">
        <v>113623</v>
      </c>
      <c r="C59" s="10"/>
      <c r="D59" s="10"/>
      <c r="E59" s="10">
        <v>140419</v>
      </c>
      <c r="F59" s="10"/>
      <c r="G59" s="10">
        <v>136895</v>
      </c>
      <c r="H59" s="10"/>
      <c r="I59" s="10">
        <v>390937</v>
      </c>
      <c r="J59" s="10"/>
      <c r="K59" s="10">
        <v>18898064</v>
      </c>
      <c r="L59" s="59"/>
      <c r="M59" s="10">
        <v>7042645</v>
      </c>
      <c r="N59" s="59"/>
      <c r="O59" s="10">
        <f t="shared" ref="O59:O75" si="0">K59+M59</f>
        <v>25940709</v>
      </c>
      <c r="P59" s="59"/>
      <c r="Q59" s="28"/>
    </row>
    <row r="60" spans="1:17" ht="12.75" customHeight="1" x14ac:dyDescent="0.2">
      <c r="A60" s="57">
        <v>2007</v>
      </c>
      <c r="B60" s="10">
        <v>115264</v>
      </c>
      <c r="C60" s="10"/>
      <c r="D60" s="10"/>
      <c r="E60" s="10">
        <v>136173</v>
      </c>
      <c r="F60" s="10"/>
      <c r="G60" s="10">
        <v>140999</v>
      </c>
      <c r="H60" s="10"/>
      <c r="I60" s="10">
        <v>392436</v>
      </c>
      <c r="J60" s="10"/>
      <c r="K60" s="10">
        <v>20284757</v>
      </c>
      <c r="L60" s="59"/>
      <c r="M60" s="10">
        <v>6928069</v>
      </c>
      <c r="N60" s="59"/>
      <c r="O60" s="10">
        <f t="shared" si="0"/>
        <v>27212826</v>
      </c>
      <c r="P60" s="59"/>
      <c r="Q60" s="28"/>
    </row>
    <row r="61" spans="1:17" ht="12.75" customHeight="1" x14ac:dyDescent="0.2">
      <c r="A61" s="57">
        <v>2008</v>
      </c>
      <c r="B61" s="10">
        <v>121680</v>
      </c>
      <c r="C61" s="10"/>
      <c r="D61" s="10"/>
      <c r="E61" s="10">
        <v>134924</v>
      </c>
      <c r="F61" s="10"/>
      <c r="G61" s="10">
        <v>136306</v>
      </c>
      <c r="H61" s="10"/>
      <c r="I61" s="10">
        <v>392910</v>
      </c>
      <c r="J61" s="10"/>
      <c r="K61" s="10">
        <v>21336629</v>
      </c>
      <c r="L61" s="59"/>
      <c r="M61" s="10">
        <v>6776398</v>
      </c>
      <c r="N61" s="59"/>
      <c r="O61" s="10">
        <f t="shared" si="0"/>
        <v>28113027</v>
      </c>
      <c r="P61" s="59"/>
      <c r="Q61" s="28"/>
    </row>
    <row r="62" spans="1:17" ht="12.75" customHeight="1" x14ac:dyDescent="0.2">
      <c r="A62" s="57">
        <v>2009</v>
      </c>
      <c r="B62" s="10">
        <v>107567</v>
      </c>
      <c r="C62" s="10"/>
      <c r="D62" s="10"/>
      <c r="E62" s="10">
        <v>127524</v>
      </c>
      <c r="F62" s="10"/>
      <c r="G62" s="10">
        <v>137295</v>
      </c>
      <c r="H62" s="10"/>
      <c r="I62" s="10">
        <v>372386</v>
      </c>
      <c r="J62" s="10"/>
      <c r="K62" s="10">
        <v>19477678</v>
      </c>
      <c r="L62" s="59"/>
      <c r="M62" s="10">
        <v>6003017</v>
      </c>
      <c r="N62" s="59"/>
      <c r="O62" s="10">
        <f t="shared" si="0"/>
        <v>25480695</v>
      </c>
      <c r="P62" s="59"/>
      <c r="Q62" s="28"/>
    </row>
    <row r="63" spans="1:17" ht="12.75" customHeight="1" x14ac:dyDescent="0.2">
      <c r="A63" s="57">
        <v>2010</v>
      </c>
      <c r="B63" s="10">
        <v>112081</v>
      </c>
      <c r="C63" s="10"/>
      <c r="D63" s="10"/>
      <c r="E63" s="10">
        <v>125341</v>
      </c>
      <c r="F63" s="10"/>
      <c r="G63" s="10">
        <v>132451</v>
      </c>
      <c r="H63" s="10"/>
      <c r="I63" s="10">
        <v>369873</v>
      </c>
      <c r="J63" s="10"/>
      <c r="K63" s="10">
        <v>20795803</v>
      </c>
      <c r="L63" s="59"/>
      <c r="M63" s="10">
        <v>6155240</v>
      </c>
      <c r="N63" s="59"/>
      <c r="O63" s="10">
        <f t="shared" si="0"/>
        <v>26951043</v>
      </c>
      <c r="P63" s="59"/>
      <c r="Q63" s="28"/>
    </row>
    <row r="64" spans="1:17" ht="12.75" customHeight="1" x14ac:dyDescent="0.2">
      <c r="A64" s="57">
        <v>2011</v>
      </c>
      <c r="B64" s="10">
        <v>122391</v>
      </c>
      <c r="C64" s="10"/>
      <c r="D64" s="10"/>
      <c r="E64" s="10">
        <v>136149</v>
      </c>
      <c r="F64" s="10"/>
      <c r="G64" s="10">
        <v>126591</v>
      </c>
      <c r="H64" s="10"/>
      <c r="I64" s="10">
        <v>385131</v>
      </c>
      <c r="J64" s="10"/>
      <c r="K64" s="10">
        <v>23103783</v>
      </c>
      <c r="L64" s="59"/>
      <c r="M64" s="10">
        <v>6984468</v>
      </c>
      <c r="N64" s="59"/>
      <c r="O64" s="10">
        <f t="shared" si="0"/>
        <v>30088251</v>
      </c>
      <c r="P64" s="59"/>
      <c r="Q64" s="28"/>
    </row>
    <row r="65" spans="1:18" ht="12.75" customHeight="1" x14ac:dyDescent="0.2">
      <c r="A65" s="57">
        <v>2012</v>
      </c>
      <c r="B65" s="10">
        <v>119192</v>
      </c>
      <c r="C65" s="10"/>
      <c r="D65" s="2"/>
      <c r="E65" s="10">
        <v>130418</v>
      </c>
      <c r="F65" s="2"/>
      <c r="G65" s="10">
        <v>118548</v>
      </c>
      <c r="H65" s="10"/>
      <c r="I65" s="10">
        <v>368158</v>
      </c>
      <c r="J65" s="10"/>
      <c r="K65" s="10">
        <v>23665742</v>
      </c>
      <c r="L65" s="59"/>
      <c r="M65" s="10">
        <v>7064466</v>
      </c>
      <c r="N65" s="59"/>
      <c r="O65" s="10">
        <f t="shared" si="0"/>
        <v>30730208</v>
      </c>
      <c r="P65" s="59"/>
      <c r="Q65" s="28"/>
    </row>
    <row r="66" spans="1:18" ht="12.75" customHeight="1" x14ac:dyDescent="0.2">
      <c r="A66" s="57">
        <v>2013</v>
      </c>
      <c r="B66" s="10">
        <v>121711</v>
      </c>
      <c r="C66" s="10"/>
      <c r="D66" s="10"/>
      <c r="E66" s="10">
        <v>130144</v>
      </c>
      <c r="F66" s="10"/>
      <c r="G66" s="10">
        <v>120146</v>
      </c>
      <c r="H66" s="10"/>
      <c r="I66" s="10">
        <v>372001</v>
      </c>
      <c r="J66" s="10"/>
      <c r="K66" s="10">
        <v>24755988</v>
      </c>
      <c r="L66" s="59"/>
      <c r="M66" s="10">
        <v>7112632</v>
      </c>
      <c r="N66" s="59"/>
      <c r="O66" s="10">
        <f t="shared" si="0"/>
        <v>31868620</v>
      </c>
      <c r="P66" s="59"/>
      <c r="Q66" s="28"/>
    </row>
    <row r="67" spans="1:18" ht="12.75" customHeight="1" x14ac:dyDescent="0.2">
      <c r="A67" s="57">
        <v>2014</v>
      </c>
      <c r="B67" s="10">
        <v>123215</v>
      </c>
      <c r="C67" s="10"/>
      <c r="D67" s="10"/>
      <c r="E67" s="10">
        <v>129338</v>
      </c>
      <c r="F67" s="10"/>
      <c r="G67" s="10">
        <v>109801</v>
      </c>
      <c r="H67" s="10"/>
      <c r="I67" s="10">
        <v>362354</v>
      </c>
      <c r="J67" s="10"/>
      <c r="K67" s="10">
        <v>25825495</v>
      </c>
      <c r="L67" s="59"/>
      <c r="M67" s="10">
        <v>7406377</v>
      </c>
      <c r="N67" s="59"/>
      <c r="O67" s="10">
        <f t="shared" si="0"/>
        <v>33231872</v>
      </c>
      <c r="P67" s="59"/>
      <c r="Q67" s="28"/>
    </row>
    <row r="68" spans="1:18" ht="12.75" customHeight="1" x14ac:dyDescent="0.2">
      <c r="A68" s="57">
        <v>2015</v>
      </c>
      <c r="B68" s="10">
        <v>125126</v>
      </c>
      <c r="C68" s="10"/>
      <c r="D68" s="10"/>
      <c r="E68" s="10">
        <v>126205</v>
      </c>
      <c r="F68" s="10"/>
      <c r="G68" s="10">
        <v>106981</v>
      </c>
      <c r="H68" s="10"/>
      <c r="I68" s="10">
        <v>358312</v>
      </c>
      <c r="J68" s="10"/>
      <c r="K68" s="10">
        <v>26985977</v>
      </c>
      <c r="L68" s="59"/>
      <c r="M68" s="10">
        <v>7485169</v>
      </c>
      <c r="N68" s="59"/>
      <c r="O68" s="10">
        <f t="shared" si="0"/>
        <v>34471146</v>
      </c>
      <c r="P68" s="59"/>
      <c r="Q68" s="28"/>
    </row>
    <row r="69" spans="1:18" ht="12.75" customHeight="1" x14ac:dyDescent="0.2">
      <c r="A69" s="57">
        <v>2016</v>
      </c>
      <c r="B69" s="10">
        <v>129644</v>
      </c>
      <c r="C69" s="10"/>
      <c r="D69" s="10"/>
      <c r="E69" s="10">
        <v>128683</v>
      </c>
      <c r="F69" s="10"/>
      <c r="G69" s="10">
        <v>109147</v>
      </c>
      <c r="H69" s="10"/>
      <c r="I69" s="10">
        <v>367474</v>
      </c>
      <c r="J69" s="10"/>
      <c r="K69" s="10">
        <v>28660054</v>
      </c>
      <c r="L69" s="59"/>
      <c r="M69" s="10">
        <v>7733744</v>
      </c>
      <c r="N69" s="59"/>
      <c r="O69" s="10">
        <f t="shared" si="0"/>
        <v>36393798</v>
      </c>
      <c r="P69" s="59"/>
      <c r="Q69" s="28"/>
    </row>
    <row r="70" spans="1:18" ht="12.75" customHeight="1" x14ac:dyDescent="0.2">
      <c r="A70" s="57">
        <v>2017</v>
      </c>
      <c r="B70" s="10">
        <v>136935</v>
      </c>
      <c r="C70" s="10"/>
      <c r="D70" s="10"/>
      <c r="E70" s="10">
        <v>129656</v>
      </c>
      <c r="F70" s="101"/>
      <c r="G70" s="10">
        <v>101969</v>
      </c>
      <c r="H70" s="101"/>
      <c r="I70" s="10">
        <v>368560</v>
      </c>
      <c r="J70" s="101"/>
      <c r="K70" s="10">
        <v>30935545</v>
      </c>
      <c r="L70" s="59"/>
      <c r="M70" s="10">
        <v>7949218</v>
      </c>
      <c r="N70" s="59"/>
      <c r="O70" s="10">
        <f t="shared" si="0"/>
        <v>38884763</v>
      </c>
      <c r="P70" s="59"/>
      <c r="Q70" s="28"/>
    </row>
    <row r="71" spans="1:18" ht="12.75" customHeight="1" x14ac:dyDescent="0.2">
      <c r="A71" s="57">
        <v>2018</v>
      </c>
      <c r="B71" s="10">
        <v>138896</v>
      </c>
      <c r="C71" s="10"/>
      <c r="D71" s="10"/>
      <c r="E71" s="10">
        <v>120314</v>
      </c>
      <c r="F71" s="10"/>
      <c r="G71" s="10">
        <v>98941</v>
      </c>
      <c r="H71" s="10"/>
      <c r="I71" s="10">
        <v>358151</v>
      </c>
      <c r="J71" s="10"/>
      <c r="K71" s="10">
        <v>31652416</v>
      </c>
      <c r="L71" s="59"/>
      <c r="M71" s="10">
        <v>7661497</v>
      </c>
      <c r="N71" s="59"/>
      <c r="O71" s="10">
        <f t="shared" si="0"/>
        <v>39313913</v>
      </c>
      <c r="P71" s="59"/>
      <c r="Q71" s="28"/>
    </row>
    <row r="72" spans="1:18" ht="12.75" customHeight="1" x14ac:dyDescent="0.2">
      <c r="A72" s="57">
        <v>2019</v>
      </c>
      <c r="B72" s="10">
        <v>133082</v>
      </c>
      <c r="C72" s="10"/>
      <c r="D72" s="10"/>
      <c r="E72" s="10">
        <v>108551</v>
      </c>
      <c r="F72" s="10"/>
      <c r="G72" s="10">
        <v>87103</v>
      </c>
      <c r="H72" s="10"/>
      <c r="I72" s="10">
        <f t="shared" ref="I72:I78" si="1">B72+E72+G72</f>
        <v>328736</v>
      </c>
      <c r="J72" s="10"/>
      <c r="K72" s="10">
        <v>30953016</v>
      </c>
      <c r="L72" s="59"/>
      <c r="M72" s="10">
        <v>6975869</v>
      </c>
      <c r="N72" s="59"/>
      <c r="O72" s="10">
        <f t="shared" si="0"/>
        <v>37928885</v>
      </c>
      <c r="P72" s="59"/>
      <c r="Q72" s="28"/>
    </row>
    <row r="73" spans="1:18" ht="12.75" customHeight="1" x14ac:dyDescent="0.2">
      <c r="A73" s="57">
        <v>2020</v>
      </c>
      <c r="B73" s="10">
        <v>45838</v>
      </c>
      <c r="C73" s="10"/>
      <c r="D73" s="10"/>
      <c r="E73" s="10">
        <v>44832</v>
      </c>
      <c r="F73" s="10"/>
      <c r="G73" s="10">
        <v>80980</v>
      </c>
      <c r="H73" s="10"/>
      <c r="I73" s="10">
        <f t="shared" si="1"/>
        <v>171650</v>
      </c>
      <c r="J73" s="10"/>
      <c r="K73" s="10">
        <v>7393523</v>
      </c>
      <c r="L73" s="59"/>
      <c r="M73" s="10">
        <v>2034616</v>
      </c>
      <c r="N73" s="59"/>
      <c r="O73" s="10">
        <f t="shared" si="0"/>
        <v>9428139</v>
      </c>
      <c r="P73" s="59"/>
      <c r="Q73" s="28"/>
    </row>
    <row r="74" spans="1:18" ht="12.75" customHeight="1" x14ac:dyDescent="0.2">
      <c r="A74" s="57">
        <v>2021</v>
      </c>
      <c r="B74" s="28">
        <v>49718</v>
      </c>
      <c r="C74" s="28"/>
      <c r="D74" s="10"/>
      <c r="E74" s="28">
        <v>47191</v>
      </c>
      <c r="F74" s="10"/>
      <c r="G74" s="28">
        <v>84873</v>
      </c>
      <c r="H74" s="10"/>
      <c r="I74" s="10">
        <f t="shared" si="1"/>
        <v>181782</v>
      </c>
      <c r="J74" s="10"/>
      <c r="K74" s="28">
        <v>8659124</v>
      </c>
      <c r="L74" s="166"/>
      <c r="M74" s="28">
        <v>2212138</v>
      </c>
      <c r="N74" s="59"/>
      <c r="O74" s="10">
        <f t="shared" si="0"/>
        <v>10871262</v>
      </c>
      <c r="P74" s="59"/>
      <c r="Q74" s="28"/>
    </row>
    <row r="75" spans="1:18" ht="12.75" customHeight="1" x14ac:dyDescent="0.2">
      <c r="A75" s="57">
        <v>2022</v>
      </c>
      <c r="B75" s="28">
        <v>91603</v>
      </c>
      <c r="C75" s="28"/>
      <c r="D75" s="10"/>
      <c r="E75" s="28">
        <v>74665</v>
      </c>
      <c r="F75" s="10"/>
      <c r="G75" s="28">
        <v>71389</v>
      </c>
      <c r="H75" s="10"/>
      <c r="I75" s="10">
        <f t="shared" si="1"/>
        <v>237657</v>
      </c>
      <c r="J75" s="10"/>
      <c r="K75" s="28">
        <v>21091714</v>
      </c>
      <c r="L75" s="166"/>
      <c r="M75" s="28">
        <v>4199188</v>
      </c>
      <c r="N75" s="59"/>
      <c r="O75" s="10">
        <f t="shared" si="0"/>
        <v>25290902</v>
      </c>
      <c r="P75" s="59"/>
      <c r="Q75" s="28"/>
      <c r="R75" s="28"/>
    </row>
    <row r="76" spans="1:18" ht="12.75" customHeight="1" x14ac:dyDescent="0.2">
      <c r="A76" s="57">
        <v>2023</v>
      </c>
      <c r="B76" s="28">
        <v>101394</v>
      </c>
      <c r="C76" s="28"/>
      <c r="D76" s="10"/>
      <c r="E76" s="28">
        <v>77581</v>
      </c>
      <c r="F76" s="10"/>
      <c r="G76" s="28">
        <v>69959</v>
      </c>
      <c r="H76" s="20">
        <v>3</v>
      </c>
      <c r="I76" s="10">
        <f t="shared" si="1"/>
        <v>248934</v>
      </c>
      <c r="J76" s="10"/>
      <c r="K76" s="28">
        <v>25148943</v>
      </c>
      <c r="L76" s="166"/>
      <c r="M76" s="28">
        <v>4660731</v>
      </c>
      <c r="N76" s="59"/>
      <c r="O76" s="10">
        <f>K76+M76</f>
        <v>29809674</v>
      </c>
      <c r="P76" s="59"/>
      <c r="Q76" s="28"/>
      <c r="R76" s="28"/>
    </row>
    <row r="77" spans="1:18" ht="12.75" customHeight="1" x14ac:dyDescent="0.2">
      <c r="A77" s="57">
        <v>2024</v>
      </c>
      <c r="B77" s="28">
        <v>103503</v>
      </c>
      <c r="C77" s="28"/>
      <c r="D77" s="10"/>
      <c r="E77" s="28">
        <v>71342</v>
      </c>
      <c r="F77" s="10"/>
      <c r="G77" s="28">
        <v>68573</v>
      </c>
      <c r="H77" s="20"/>
      <c r="I77" s="10">
        <f t="shared" si="1"/>
        <v>243418</v>
      </c>
      <c r="J77" s="10"/>
      <c r="K77" s="28">
        <v>26033133</v>
      </c>
      <c r="L77" s="166"/>
      <c r="M77" s="28">
        <v>4226174</v>
      </c>
      <c r="N77" s="59"/>
      <c r="O77" s="10">
        <f>K77+M77</f>
        <v>30259307</v>
      </c>
      <c r="P77" s="59"/>
      <c r="Q77" s="28"/>
      <c r="R77" s="28"/>
    </row>
    <row r="78" spans="1:18" ht="12.75" customHeight="1" x14ac:dyDescent="0.25">
      <c r="A78" s="60">
        <v>2025</v>
      </c>
      <c r="B78" s="90">
        <v>102921</v>
      </c>
      <c r="C78" s="90"/>
      <c r="D78" s="13"/>
      <c r="E78" s="90">
        <v>61163</v>
      </c>
      <c r="F78" s="13"/>
      <c r="G78" s="90">
        <v>72842</v>
      </c>
      <c r="H78" s="194"/>
      <c r="I78" s="13">
        <f t="shared" si="1"/>
        <v>236926</v>
      </c>
      <c r="J78" s="13"/>
      <c r="K78" s="90">
        <v>26690118</v>
      </c>
      <c r="L78" s="180"/>
      <c r="M78" s="90">
        <v>4189809</v>
      </c>
      <c r="N78" s="72"/>
      <c r="O78" s="13">
        <f>K78+M78</f>
        <v>30879927</v>
      </c>
      <c r="P78" s="314"/>
      <c r="Q78" s="28"/>
      <c r="R78" s="28"/>
    </row>
    <row r="79" spans="1:18" ht="12.75" customHeight="1" x14ac:dyDescent="0.2">
      <c r="A79" s="57"/>
      <c r="B79" s="42"/>
      <c r="C79" s="42"/>
      <c r="D79" s="10"/>
      <c r="E79" s="42"/>
      <c r="F79" s="10"/>
      <c r="G79" s="10"/>
      <c r="H79" s="10"/>
      <c r="I79" s="10"/>
      <c r="J79" s="10"/>
      <c r="K79" s="82"/>
      <c r="L79" s="10"/>
      <c r="M79" s="82"/>
      <c r="N79" s="10"/>
      <c r="O79" s="82"/>
      <c r="P79" s="10"/>
      <c r="Q79" s="28"/>
    </row>
    <row r="80" spans="1:18" ht="12.75" customHeight="1" x14ac:dyDescent="0.2">
      <c r="A80" s="57" t="s">
        <v>737</v>
      </c>
      <c r="B80" s="2"/>
      <c r="C80" s="2"/>
      <c r="D80" s="2"/>
      <c r="E80" s="2"/>
      <c r="F80" s="2"/>
      <c r="G80" s="2"/>
      <c r="H80" s="2"/>
      <c r="I80" s="2"/>
      <c r="J80" s="2"/>
      <c r="K80" s="2"/>
      <c r="L80" s="2"/>
      <c r="M80" s="2"/>
      <c r="N80" s="2"/>
      <c r="O80" s="2"/>
      <c r="P80" s="2"/>
    </row>
    <row r="81" spans="1:16" ht="12.75" customHeight="1" x14ac:dyDescent="0.2">
      <c r="A81" s="99" t="s">
        <v>738</v>
      </c>
    </row>
    <row r="82" spans="1:16" ht="12.75" customHeight="1" x14ac:dyDescent="0.2">
      <c r="A82" s="11" t="s">
        <v>358</v>
      </c>
      <c r="B82" s="10"/>
      <c r="C82" s="10"/>
      <c r="D82" s="2"/>
      <c r="E82" s="2"/>
      <c r="F82" s="2"/>
      <c r="G82" s="2"/>
      <c r="H82" s="2"/>
      <c r="I82" s="2"/>
      <c r="J82" s="2"/>
      <c r="K82" s="2"/>
      <c r="L82" s="2"/>
      <c r="M82" s="2"/>
      <c r="N82" s="2"/>
      <c r="O82" s="2"/>
      <c r="P82" s="2"/>
    </row>
    <row r="83" spans="1:16" ht="12.75" customHeight="1" x14ac:dyDescent="0.2">
      <c r="A83" s="99" t="s">
        <v>359</v>
      </c>
      <c r="B83" s="2"/>
      <c r="C83" s="2"/>
      <c r="D83" s="2"/>
      <c r="E83" s="2"/>
      <c r="F83" s="2"/>
      <c r="G83" s="2"/>
      <c r="H83" s="2"/>
      <c r="I83" s="2"/>
      <c r="J83" s="2"/>
      <c r="K83" s="2"/>
      <c r="L83" s="2"/>
      <c r="M83" s="2"/>
      <c r="N83" s="2"/>
      <c r="O83" s="2"/>
      <c r="P83" s="2"/>
    </row>
    <row r="84" spans="1:16" ht="12.75" customHeight="1" x14ac:dyDescent="0.2">
      <c r="A84" s="2" t="s">
        <v>388</v>
      </c>
      <c r="B84" s="10"/>
      <c r="C84" s="10"/>
      <c r="D84" s="2"/>
      <c r="E84" s="2"/>
      <c r="F84" s="2"/>
      <c r="G84" s="2"/>
      <c r="H84" s="2"/>
      <c r="I84" s="2"/>
      <c r="J84" s="2"/>
      <c r="K84" s="2"/>
      <c r="L84" s="2"/>
      <c r="M84" s="2"/>
      <c r="N84" s="2"/>
      <c r="O84" s="2"/>
      <c r="P84" s="2"/>
    </row>
    <row r="85" spans="1:16" ht="12.75" customHeight="1" x14ac:dyDescent="0.2">
      <c r="A85" s="99" t="s">
        <v>17</v>
      </c>
      <c r="B85" s="2"/>
      <c r="C85" s="2"/>
      <c r="D85" s="2"/>
      <c r="E85" s="2"/>
      <c r="F85" s="2"/>
      <c r="G85" s="2"/>
      <c r="H85" s="2"/>
      <c r="I85" s="2"/>
      <c r="J85" s="2"/>
      <c r="K85" s="2"/>
      <c r="L85" s="2"/>
      <c r="M85" s="2"/>
      <c r="N85" s="2"/>
      <c r="O85" s="2"/>
      <c r="P85" s="2"/>
    </row>
    <row r="86" spans="1:16" ht="13.2" x14ac:dyDescent="0.2">
      <c r="A86" s="2" t="s">
        <v>774</v>
      </c>
      <c r="B86" s="10"/>
      <c r="C86" s="10"/>
      <c r="D86" s="2"/>
      <c r="E86" s="2"/>
      <c r="F86" s="2"/>
      <c r="G86" s="2"/>
      <c r="H86" s="2"/>
      <c r="I86" s="2"/>
      <c r="J86" s="2"/>
      <c r="K86" s="2"/>
      <c r="L86" s="2"/>
      <c r="M86" s="2"/>
      <c r="N86" s="2"/>
    </row>
    <row r="87" spans="1:16" x14ac:dyDescent="0.2">
      <c r="A87" s="99" t="s">
        <v>775</v>
      </c>
      <c r="B87" s="2"/>
      <c r="C87" s="2"/>
      <c r="D87" s="2"/>
      <c r="E87" s="2"/>
      <c r="F87" s="2"/>
      <c r="G87" s="2"/>
      <c r="H87" s="2"/>
      <c r="I87" s="2"/>
      <c r="J87" s="2"/>
      <c r="K87" s="2"/>
      <c r="L87" s="2"/>
      <c r="M87" s="2"/>
      <c r="N87" s="2"/>
    </row>
    <row r="88" spans="1:16" ht="12" customHeight="1" x14ac:dyDescent="0.2">
      <c r="A88" s="33"/>
    </row>
    <row r="90" spans="1:16" x14ac:dyDescent="0.2">
      <c r="K90" s="28"/>
    </row>
    <row r="91" spans="1:16" x14ac:dyDescent="0.2">
      <c r="B91" s="28"/>
      <c r="C91" s="28"/>
      <c r="D91" s="28"/>
      <c r="E91" s="28"/>
      <c r="F91" s="28"/>
      <c r="G91" s="28"/>
      <c r="H91" s="28"/>
      <c r="I91" s="28"/>
      <c r="J91" s="28"/>
      <c r="K91" s="28"/>
      <c r="L91" s="28"/>
      <c r="M91" s="28"/>
      <c r="N91" s="28"/>
      <c r="O91" s="28"/>
      <c r="P91" s="28"/>
    </row>
    <row r="92" spans="1:16" x14ac:dyDescent="0.2">
      <c r="B92" s="28"/>
      <c r="C92" s="28"/>
      <c r="D92" s="28"/>
      <c r="E92" s="28"/>
      <c r="F92" s="28"/>
      <c r="G92" s="28"/>
      <c r="H92" s="28"/>
      <c r="I92" s="28"/>
      <c r="J92" s="28"/>
      <c r="K92" s="28"/>
      <c r="L92" s="28"/>
      <c r="M92" s="28"/>
      <c r="N92" s="28"/>
      <c r="O92" s="28"/>
      <c r="P92" s="28"/>
    </row>
    <row r="93" spans="1:16" x14ac:dyDescent="0.2">
      <c r="B93" s="28"/>
      <c r="C93" s="28"/>
      <c r="D93" s="28"/>
      <c r="E93" s="28"/>
      <c r="F93" s="28"/>
      <c r="G93" s="28"/>
      <c r="H93" s="28"/>
      <c r="I93" s="28"/>
      <c r="J93" s="28"/>
      <c r="K93" s="28"/>
      <c r="L93" s="28"/>
      <c r="M93" s="28"/>
      <c r="N93" s="28"/>
      <c r="O93" s="28"/>
      <c r="P93" s="28"/>
    </row>
    <row r="94" spans="1:16" x14ac:dyDescent="0.2">
      <c r="B94" s="28"/>
      <c r="C94" s="28"/>
      <c r="D94" s="28"/>
      <c r="E94" s="28"/>
      <c r="F94" s="28"/>
      <c r="G94" s="28"/>
      <c r="H94" s="28"/>
      <c r="I94" s="28"/>
      <c r="J94" s="28"/>
      <c r="K94" s="28"/>
      <c r="L94" s="28"/>
      <c r="M94" s="28"/>
      <c r="N94" s="28"/>
      <c r="O94" s="28"/>
      <c r="P94" s="28"/>
    </row>
    <row r="95" spans="1:16" x14ac:dyDescent="0.2">
      <c r="B95" s="28"/>
      <c r="C95" s="28"/>
      <c r="D95" s="28"/>
      <c r="E95" s="28"/>
      <c r="F95" s="28"/>
      <c r="G95" s="28"/>
      <c r="H95" s="28"/>
      <c r="I95" s="28"/>
      <c r="J95" s="28"/>
      <c r="K95" s="28"/>
      <c r="L95" s="28"/>
      <c r="M95" s="28"/>
      <c r="N95" s="28"/>
      <c r="O95" s="28"/>
      <c r="P95" s="28"/>
    </row>
    <row r="96" spans="1:16" x14ac:dyDescent="0.2">
      <c r="B96" s="28"/>
      <c r="C96" s="28"/>
      <c r="D96" s="28"/>
      <c r="E96" s="28"/>
      <c r="F96" s="28"/>
      <c r="G96" s="28"/>
      <c r="H96" s="28"/>
      <c r="I96" s="28"/>
      <c r="J96" s="28"/>
      <c r="K96" s="28"/>
      <c r="L96" s="28"/>
      <c r="M96" s="28"/>
      <c r="N96" s="28"/>
      <c r="O96" s="28"/>
      <c r="P96" s="28"/>
    </row>
  </sheetData>
  <pageMargins left="0.75" right="0.75" top="1" bottom="1" header="0.5" footer="0.5"/>
  <pageSetup paperSize="9" scale="6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07"/>
  <sheetViews>
    <sheetView showGridLines="0" zoomScaleNormal="100" zoomScaleSheetLayoutView="100" workbookViewId="0">
      <pane ySplit="12" topLeftCell="A13" activePane="bottomLeft" state="frozen"/>
      <selection pane="bottomLeft"/>
    </sheetView>
  </sheetViews>
  <sheetFormatPr defaultColWidth="9.109375" defaultRowHeight="11.4" x14ac:dyDescent="0.2"/>
  <cols>
    <col min="1" max="1" width="2.44140625" style="26" customWidth="1"/>
    <col min="2" max="2" width="1.5546875" style="26" customWidth="1"/>
    <col min="3" max="3" width="2.44140625" style="26" customWidth="1"/>
    <col min="4" max="4" width="11.88671875" style="26" customWidth="1"/>
    <col min="5" max="5" width="1.88671875" style="26" customWidth="1"/>
    <col min="6" max="6" width="4" style="26" customWidth="1"/>
    <col min="7" max="7" width="11.44140625" style="26" bestFit="1" customWidth="1"/>
    <col min="8" max="8" width="1.5546875" style="26" customWidth="1"/>
    <col min="9" max="9" width="10.5546875" style="26" customWidth="1"/>
    <col min="10" max="10" width="7.44140625" style="26" bestFit="1" customWidth="1"/>
    <col min="11" max="11" width="11.88671875" style="26" bestFit="1" customWidth="1"/>
    <col min="12" max="12" width="10.109375" style="26" customWidth="1"/>
    <col min="13" max="13" width="7.44140625" style="26" customWidth="1"/>
    <col min="14" max="14" width="9.88671875" style="26" customWidth="1"/>
    <col min="15" max="15" width="9.88671875" style="26" bestFit="1" customWidth="1"/>
    <col min="16" max="16" width="8.5546875" style="26" customWidth="1"/>
    <col min="17" max="17" width="0.88671875" style="26" customWidth="1"/>
    <col min="18" max="18" width="10.5546875" style="26" customWidth="1"/>
    <col min="19" max="16384" width="9.109375" style="26"/>
  </cols>
  <sheetData>
    <row r="1" spans="1:18" s="25" customFormat="1" ht="12.75" customHeight="1" x14ac:dyDescent="0.25">
      <c r="A1" s="1" t="s">
        <v>470</v>
      </c>
      <c r="B1" s="1"/>
      <c r="C1" s="1"/>
      <c r="D1" s="1"/>
      <c r="E1" s="1" t="s">
        <v>805</v>
      </c>
      <c r="F1" s="1"/>
      <c r="G1" s="1"/>
      <c r="H1" s="1"/>
      <c r="I1" s="1"/>
      <c r="J1" s="1"/>
      <c r="K1" s="1"/>
      <c r="L1" s="1"/>
      <c r="M1" s="1"/>
      <c r="N1" s="1"/>
      <c r="O1" s="1"/>
      <c r="P1" s="1"/>
      <c r="Q1" s="1"/>
      <c r="R1" s="1"/>
    </row>
    <row r="2" spans="1:18" s="25" customFormat="1" ht="12.75" customHeight="1" x14ac:dyDescent="0.25">
      <c r="A2" s="3"/>
      <c r="B2" s="3"/>
      <c r="C2" s="3"/>
      <c r="D2" s="3"/>
      <c r="E2" s="39" t="s">
        <v>812</v>
      </c>
      <c r="F2" s="3"/>
      <c r="G2" s="3"/>
      <c r="H2" s="3"/>
      <c r="I2" s="3"/>
      <c r="J2" s="3"/>
      <c r="K2" s="3"/>
      <c r="L2" s="3"/>
      <c r="M2" s="3"/>
      <c r="N2" s="3"/>
      <c r="O2" s="3"/>
      <c r="P2" s="3"/>
      <c r="Q2" s="3"/>
      <c r="R2" s="3"/>
    </row>
    <row r="3" spans="1:18" s="25" customFormat="1" ht="12.75" customHeight="1" x14ac:dyDescent="0.3">
      <c r="A3" s="3"/>
      <c r="B3" s="3"/>
      <c r="C3" s="3"/>
      <c r="D3" s="3"/>
      <c r="E3" s="39" t="s">
        <v>807</v>
      </c>
      <c r="F3" s="3"/>
      <c r="G3" s="3"/>
      <c r="H3" s="3"/>
      <c r="I3" s="3"/>
      <c r="J3" s="3"/>
      <c r="K3" s="3"/>
      <c r="L3" s="3"/>
      <c r="M3" s="3"/>
      <c r="N3" s="3"/>
      <c r="O3" s="3"/>
      <c r="P3" s="3"/>
      <c r="Q3" s="3"/>
      <c r="R3" s="3"/>
    </row>
    <row r="4" spans="1:18" ht="12.75" customHeight="1" x14ac:dyDescent="0.25">
      <c r="A4" s="8"/>
      <c r="B4" s="8"/>
      <c r="C4" s="8"/>
      <c r="D4" s="8"/>
      <c r="E4" s="8"/>
      <c r="F4" s="8"/>
      <c r="G4" s="8"/>
      <c r="H4" s="8"/>
      <c r="I4" s="8"/>
      <c r="J4" s="8"/>
      <c r="K4" s="8"/>
      <c r="L4" s="8"/>
      <c r="M4" s="8"/>
      <c r="N4" s="8"/>
      <c r="O4" s="8"/>
      <c r="P4" s="8"/>
      <c r="Q4" s="8"/>
      <c r="R4" s="8"/>
    </row>
    <row r="5" spans="1:18" ht="12.75" customHeight="1" x14ac:dyDescent="0.2">
      <c r="A5" s="2" t="s">
        <v>18</v>
      </c>
      <c r="B5" s="2"/>
      <c r="C5" s="2"/>
      <c r="D5" s="2"/>
      <c r="E5" s="2"/>
      <c r="F5" s="2"/>
      <c r="G5" s="2" t="s">
        <v>19</v>
      </c>
      <c r="H5" s="2"/>
      <c r="I5" s="2"/>
      <c r="J5" s="2" t="s">
        <v>19</v>
      </c>
      <c r="K5" s="2"/>
      <c r="L5" s="2" t="s">
        <v>4</v>
      </c>
      <c r="M5" s="2"/>
      <c r="N5" s="2"/>
      <c r="O5" s="2"/>
      <c r="P5" s="2" t="s">
        <v>20</v>
      </c>
      <c r="Q5" s="2"/>
      <c r="R5" s="2" t="s">
        <v>21</v>
      </c>
    </row>
    <row r="6" spans="1:18" ht="12.75" customHeight="1" x14ac:dyDescent="0.2">
      <c r="A6" s="34" t="s">
        <v>22</v>
      </c>
      <c r="B6" s="2"/>
      <c r="C6" s="2"/>
      <c r="D6" s="2"/>
      <c r="E6" s="2"/>
      <c r="F6" s="2"/>
      <c r="G6" s="34" t="s">
        <v>9</v>
      </c>
      <c r="H6" s="2"/>
      <c r="I6" s="2"/>
      <c r="J6" s="34" t="s">
        <v>9</v>
      </c>
      <c r="K6" s="2"/>
      <c r="L6" s="34" t="s">
        <v>23</v>
      </c>
      <c r="M6" s="2"/>
      <c r="N6" s="2"/>
      <c r="O6" s="2"/>
      <c r="P6" s="34" t="s">
        <v>24</v>
      </c>
      <c r="Q6" s="2"/>
      <c r="R6" s="2" t="s">
        <v>66</v>
      </c>
    </row>
    <row r="7" spans="1:18" ht="12.75" customHeight="1" x14ac:dyDescent="0.2">
      <c r="A7" s="2"/>
      <c r="B7" s="2"/>
      <c r="C7" s="2"/>
      <c r="D7" s="2"/>
      <c r="E7" s="2"/>
      <c r="F7" s="2"/>
      <c r="G7" s="2"/>
      <c r="H7" s="2"/>
      <c r="I7" s="2"/>
      <c r="J7" s="2"/>
      <c r="K7" s="2"/>
      <c r="L7" s="102" t="s">
        <v>25</v>
      </c>
      <c r="M7" s="9"/>
      <c r="N7" s="9"/>
      <c r="O7" s="2"/>
      <c r="P7" s="34" t="s">
        <v>26</v>
      </c>
      <c r="Q7" s="2"/>
      <c r="R7" s="2" t="s">
        <v>115</v>
      </c>
    </row>
    <row r="8" spans="1:18" ht="12.75" customHeight="1" x14ac:dyDescent="0.2">
      <c r="A8" s="2"/>
      <c r="B8" s="2"/>
      <c r="C8" s="2"/>
      <c r="D8" s="2"/>
      <c r="E8" s="2"/>
      <c r="F8" s="2"/>
      <c r="G8" s="2"/>
      <c r="H8" s="2"/>
      <c r="I8" s="2"/>
      <c r="J8" s="2"/>
      <c r="K8" s="2"/>
      <c r="L8" s="2" t="s">
        <v>28</v>
      </c>
      <c r="M8" s="2"/>
      <c r="N8" s="2" t="s">
        <v>13</v>
      </c>
      <c r="O8" s="2"/>
      <c r="P8" s="2"/>
      <c r="Q8" s="2"/>
      <c r="R8" s="34" t="s">
        <v>27</v>
      </c>
    </row>
    <row r="9" spans="1:18" ht="12.75" customHeight="1" x14ac:dyDescent="0.2">
      <c r="A9" s="2"/>
      <c r="B9" s="2"/>
      <c r="C9" s="2"/>
      <c r="D9" s="2"/>
      <c r="E9" s="2"/>
      <c r="F9" s="2"/>
      <c r="G9" s="2"/>
      <c r="H9" s="2"/>
      <c r="I9" s="2"/>
      <c r="J9" s="2"/>
      <c r="K9" s="2"/>
      <c r="L9" s="2" t="s">
        <v>29</v>
      </c>
      <c r="M9" s="2"/>
      <c r="N9" s="2" t="s">
        <v>29</v>
      </c>
      <c r="O9" s="2"/>
      <c r="P9" s="2"/>
      <c r="Q9" s="2"/>
      <c r="R9" s="34" t="s">
        <v>65</v>
      </c>
    </row>
    <row r="10" spans="1:18" ht="12.75" customHeight="1" x14ac:dyDescent="0.2">
      <c r="A10" s="2"/>
      <c r="B10" s="2"/>
      <c r="C10" s="2"/>
      <c r="D10" s="2"/>
      <c r="E10" s="2"/>
      <c r="F10" s="2"/>
      <c r="G10" s="2"/>
      <c r="H10" s="2"/>
      <c r="I10" s="2"/>
      <c r="J10" s="2"/>
      <c r="K10" s="2"/>
      <c r="L10" s="34" t="s">
        <v>15</v>
      </c>
      <c r="M10" s="2"/>
      <c r="N10" s="34" t="s">
        <v>16</v>
      </c>
      <c r="O10" s="2"/>
      <c r="P10" s="2"/>
      <c r="Q10" s="2"/>
      <c r="R10" s="34" t="s">
        <v>399</v>
      </c>
    </row>
    <row r="11" spans="1:18" ht="12.75" customHeight="1" x14ac:dyDescent="0.2">
      <c r="A11" s="2"/>
      <c r="B11" s="2"/>
      <c r="C11" s="2"/>
      <c r="D11" s="2"/>
      <c r="E11" s="2"/>
      <c r="F11" s="2"/>
      <c r="G11" s="9"/>
      <c r="H11" s="9"/>
      <c r="I11" s="9"/>
      <c r="J11" s="9"/>
      <c r="K11" s="9"/>
      <c r="L11" s="102" t="s">
        <v>10</v>
      </c>
      <c r="M11" s="9"/>
      <c r="N11" s="102" t="s">
        <v>10</v>
      </c>
      <c r="O11" s="9"/>
      <c r="P11" s="9"/>
      <c r="Q11" s="9"/>
      <c r="R11" s="9"/>
    </row>
    <row r="12" spans="1:18" s="261" customFormat="1" ht="12.75" customHeight="1" x14ac:dyDescent="0.25">
      <c r="A12" s="283"/>
      <c r="B12" s="283"/>
      <c r="C12" s="283"/>
      <c r="D12" s="283"/>
      <c r="E12" s="283"/>
      <c r="F12" s="283"/>
      <c r="G12" s="260">
        <v>2024</v>
      </c>
      <c r="H12" s="283"/>
      <c r="I12" s="283"/>
      <c r="J12" s="260">
        <v>2025</v>
      </c>
      <c r="K12" s="283"/>
      <c r="L12" s="260">
        <v>2025</v>
      </c>
      <c r="M12" s="283"/>
      <c r="N12" s="260">
        <v>2025</v>
      </c>
      <c r="O12" s="283"/>
      <c r="P12" s="260">
        <v>2025</v>
      </c>
      <c r="Q12" s="283"/>
      <c r="R12" s="260">
        <v>2025</v>
      </c>
    </row>
    <row r="13" spans="1:18" ht="12.75" customHeight="1" x14ac:dyDescent="0.2">
      <c r="A13" s="2"/>
      <c r="B13" s="2"/>
      <c r="C13" s="2"/>
      <c r="D13" s="2"/>
      <c r="E13" s="2"/>
      <c r="F13" s="2"/>
      <c r="H13" s="2"/>
      <c r="I13" s="2"/>
      <c r="K13" s="2"/>
      <c r="L13" s="2"/>
      <c r="M13" s="2"/>
      <c r="O13" s="2"/>
      <c r="P13" s="2"/>
      <c r="Q13" s="2"/>
      <c r="R13" s="2"/>
    </row>
    <row r="14" spans="1:18" ht="12.75" customHeight="1" x14ac:dyDescent="0.25">
      <c r="A14" s="2" t="s">
        <v>39</v>
      </c>
      <c r="B14" s="3"/>
      <c r="C14" s="3"/>
      <c r="D14" s="2"/>
      <c r="E14" s="2"/>
      <c r="F14" s="2"/>
      <c r="G14" s="28">
        <v>1099</v>
      </c>
      <c r="H14" s="10"/>
      <c r="I14" s="82"/>
      <c r="J14" s="28">
        <v>1102</v>
      </c>
      <c r="K14" s="89"/>
      <c r="L14" s="28">
        <v>167</v>
      </c>
      <c r="M14" s="89"/>
      <c r="N14" s="28">
        <v>772</v>
      </c>
      <c r="O14" s="89"/>
      <c r="P14" s="28">
        <v>33</v>
      </c>
      <c r="Q14" s="62"/>
      <c r="R14" s="26">
        <v>130</v>
      </c>
    </row>
    <row r="15" spans="1:18" ht="12.75" customHeight="1" x14ac:dyDescent="0.25">
      <c r="A15" s="2" t="s">
        <v>40</v>
      </c>
      <c r="B15" s="3"/>
      <c r="C15" s="3"/>
      <c r="D15" s="2"/>
      <c r="E15" s="2"/>
      <c r="F15" s="2"/>
      <c r="G15" s="28">
        <v>2101</v>
      </c>
      <c r="H15" s="10"/>
      <c r="I15" s="82"/>
      <c r="J15" s="28">
        <v>2108</v>
      </c>
      <c r="K15" s="89"/>
      <c r="L15" s="28">
        <v>51</v>
      </c>
      <c r="M15" s="89"/>
      <c r="N15" s="28">
        <v>34</v>
      </c>
      <c r="O15" s="89"/>
      <c r="P15" s="28">
        <v>33</v>
      </c>
      <c r="Q15" s="62"/>
      <c r="R15" s="26">
        <v>1990</v>
      </c>
    </row>
    <row r="16" spans="1:18" ht="12.75" customHeight="1" x14ac:dyDescent="0.25">
      <c r="A16" s="2" t="s">
        <v>41</v>
      </c>
      <c r="B16" s="3"/>
      <c r="C16" s="3"/>
      <c r="D16" s="2"/>
      <c r="E16" s="2"/>
      <c r="F16" s="2"/>
      <c r="G16" s="28">
        <v>1724</v>
      </c>
      <c r="H16" s="10"/>
      <c r="I16" s="82"/>
      <c r="J16" s="28">
        <v>1509</v>
      </c>
      <c r="K16" s="89"/>
      <c r="L16" s="28">
        <v>1</v>
      </c>
      <c r="M16" s="89"/>
      <c r="N16" s="28">
        <v>874</v>
      </c>
      <c r="O16" s="89"/>
      <c r="P16" s="28">
        <v>9</v>
      </c>
      <c r="Q16" s="62"/>
      <c r="R16" s="26">
        <v>625</v>
      </c>
    </row>
    <row r="17" spans="1:18" ht="12.75" customHeight="1" x14ac:dyDescent="0.2">
      <c r="A17" s="2" t="s">
        <v>105</v>
      </c>
      <c r="B17" s="2"/>
      <c r="C17" s="2"/>
      <c r="D17" s="2"/>
      <c r="E17" s="2"/>
      <c r="F17" s="2"/>
      <c r="G17" s="28">
        <v>26033</v>
      </c>
      <c r="H17" s="10"/>
      <c r="I17" s="82"/>
      <c r="J17" s="28">
        <v>24941</v>
      </c>
      <c r="K17" s="89"/>
      <c r="L17" s="28">
        <v>20583</v>
      </c>
      <c r="M17" s="89"/>
      <c r="N17" s="28">
        <v>2580</v>
      </c>
      <c r="O17" s="89"/>
      <c r="P17" s="28">
        <v>122</v>
      </c>
      <c r="Q17" s="62"/>
      <c r="R17" s="26">
        <v>1656</v>
      </c>
    </row>
    <row r="18" spans="1:18" ht="12.75" customHeight="1" x14ac:dyDescent="0.25">
      <c r="A18" s="2" t="s">
        <v>42</v>
      </c>
      <c r="B18" s="3"/>
      <c r="C18" s="3"/>
      <c r="D18" s="2"/>
      <c r="E18" s="2"/>
      <c r="F18" s="2"/>
      <c r="G18" s="28">
        <v>829</v>
      </c>
      <c r="H18" s="10"/>
      <c r="I18" s="82"/>
      <c r="J18" s="28">
        <v>811</v>
      </c>
      <c r="K18" s="89"/>
      <c r="L18" s="28">
        <v>1</v>
      </c>
      <c r="M18" s="89"/>
      <c r="N18" s="28">
        <v>721</v>
      </c>
      <c r="O18" s="89"/>
      <c r="P18" s="28">
        <v>6</v>
      </c>
      <c r="Q18" s="62"/>
      <c r="R18" s="26">
        <v>83</v>
      </c>
    </row>
    <row r="19" spans="1:18" ht="12.75" customHeight="1" x14ac:dyDescent="0.25">
      <c r="A19" s="2" t="s">
        <v>43</v>
      </c>
      <c r="B19" s="3"/>
      <c r="C19" s="3"/>
      <c r="D19" s="2"/>
      <c r="E19" s="2"/>
      <c r="F19" s="2"/>
      <c r="G19" s="28">
        <v>3429</v>
      </c>
      <c r="H19" s="10"/>
      <c r="I19" s="82"/>
      <c r="J19" s="28">
        <v>2988</v>
      </c>
      <c r="K19" s="89"/>
      <c r="L19" s="28">
        <v>52</v>
      </c>
      <c r="M19" s="89"/>
      <c r="N19" s="28">
        <v>634</v>
      </c>
      <c r="O19" s="89"/>
      <c r="P19" s="31" t="s">
        <v>778</v>
      </c>
      <c r="Q19" s="62"/>
      <c r="R19" s="26">
        <v>2302</v>
      </c>
    </row>
    <row r="20" spans="1:18" ht="12.75" customHeight="1" x14ac:dyDescent="0.25">
      <c r="A20" s="2" t="s">
        <v>111</v>
      </c>
      <c r="B20" s="3"/>
      <c r="C20" s="3"/>
      <c r="D20" s="2"/>
      <c r="E20" s="2"/>
      <c r="F20" s="2"/>
      <c r="G20" s="28">
        <v>464</v>
      </c>
      <c r="H20" s="10"/>
      <c r="I20" s="82"/>
      <c r="J20" s="28">
        <v>423</v>
      </c>
      <c r="K20" s="89"/>
      <c r="L20" s="31" t="s">
        <v>778</v>
      </c>
      <c r="M20" s="89"/>
      <c r="N20" s="28">
        <v>371</v>
      </c>
      <c r="O20" s="89"/>
      <c r="P20" s="28">
        <v>2</v>
      </c>
      <c r="Q20" s="62"/>
      <c r="R20" s="26">
        <v>50</v>
      </c>
    </row>
    <row r="21" spans="1:18" ht="12.75" customHeight="1" x14ac:dyDescent="0.25">
      <c r="A21" s="2" t="s">
        <v>30</v>
      </c>
      <c r="B21" s="3"/>
      <c r="C21" s="3"/>
      <c r="D21" s="2"/>
      <c r="E21" s="2"/>
      <c r="F21" s="2"/>
      <c r="G21" s="28">
        <v>2478</v>
      </c>
      <c r="H21" s="10"/>
      <c r="I21" s="82"/>
      <c r="J21" s="28">
        <v>2659</v>
      </c>
      <c r="K21" s="89"/>
      <c r="L21" s="28">
        <v>620</v>
      </c>
      <c r="M21" s="89"/>
      <c r="N21" s="28">
        <v>114</v>
      </c>
      <c r="O21" s="89"/>
      <c r="P21" s="28">
        <v>121</v>
      </c>
      <c r="Q21" s="62"/>
      <c r="R21" s="26">
        <v>1804</v>
      </c>
    </row>
    <row r="22" spans="1:18" ht="12.75" customHeight="1" x14ac:dyDescent="0.2">
      <c r="A22" s="2" t="s">
        <v>31</v>
      </c>
      <c r="B22" s="2"/>
      <c r="C22" s="2"/>
      <c r="D22" s="2"/>
      <c r="E22" s="2"/>
      <c r="F22" s="2"/>
      <c r="G22" s="28">
        <v>3526</v>
      </c>
      <c r="H22" s="10"/>
      <c r="I22" s="82"/>
      <c r="J22" s="28">
        <v>3467</v>
      </c>
      <c r="K22" s="89"/>
      <c r="L22" s="28">
        <v>68</v>
      </c>
      <c r="M22" s="89"/>
      <c r="N22" s="28">
        <v>725</v>
      </c>
      <c r="O22" s="89"/>
      <c r="P22" s="28">
        <v>7</v>
      </c>
      <c r="Q22" s="62"/>
      <c r="R22" s="26">
        <v>2667</v>
      </c>
    </row>
    <row r="23" spans="1:18" ht="12.75" customHeight="1" x14ac:dyDescent="0.2">
      <c r="A23" s="2" t="s">
        <v>32</v>
      </c>
      <c r="B23" s="2"/>
      <c r="C23" s="2"/>
      <c r="D23" s="2"/>
      <c r="E23" s="2"/>
      <c r="F23" s="2"/>
      <c r="G23" s="28">
        <v>1271</v>
      </c>
      <c r="H23" s="10"/>
      <c r="I23" s="82"/>
      <c r="J23" s="28">
        <v>1984</v>
      </c>
      <c r="K23" s="89"/>
      <c r="L23" s="28">
        <v>374</v>
      </c>
      <c r="M23" s="89"/>
      <c r="N23" s="28">
        <v>146</v>
      </c>
      <c r="O23" s="89"/>
      <c r="P23" s="28">
        <v>23</v>
      </c>
      <c r="Q23" s="62"/>
      <c r="R23" s="26">
        <v>1441</v>
      </c>
    </row>
    <row r="24" spans="1:18" ht="12.75" customHeight="1" x14ac:dyDescent="0.2">
      <c r="A24" s="2" t="s">
        <v>33</v>
      </c>
      <c r="B24" s="2"/>
      <c r="C24" s="2"/>
      <c r="D24" s="2"/>
      <c r="E24" s="2"/>
      <c r="F24" s="2"/>
      <c r="G24" s="28">
        <v>1796</v>
      </c>
      <c r="H24" s="10"/>
      <c r="I24" s="82"/>
      <c r="J24" s="28">
        <v>2016</v>
      </c>
      <c r="K24" s="89"/>
      <c r="L24" s="28">
        <v>72</v>
      </c>
      <c r="M24" s="89"/>
      <c r="N24" s="28">
        <v>1056</v>
      </c>
      <c r="O24" s="89"/>
      <c r="P24" s="28">
        <v>8</v>
      </c>
      <c r="Q24" s="62"/>
      <c r="R24" s="26">
        <v>880</v>
      </c>
    </row>
    <row r="25" spans="1:18" ht="12.75" customHeight="1" x14ac:dyDescent="0.25">
      <c r="A25" s="2" t="s">
        <v>84</v>
      </c>
      <c r="B25" s="3"/>
      <c r="C25" s="3"/>
      <c r="D25" s="2"/>
      <c r="E25" s="2"/>
      <c r="F25" s="2"/>
      <c r="G25" s="28">
        <v>1058</v>
      </c>
      <c r="H25" s="10"/>
      <c r="I25" s="82"/>
      <c r="J25" s="28">
        <v>1027</v>
      </c>
      <c r="K25" s="89"/>
      <c r="L25" s="31" t="s">
        <v>778</v>
      </c>
      <c r="M25" s="89"/>
      <c r="N25" s="28">
        <v>926</v>
      </c>
      <c r="O25" s="89"/>
      <c r="P25" s="31" t="s">
        <v>778</v>
      </c>
      <c r="Q25" s="62"/>
      <c r="R25" s="26">
        <v>101</v>
      </c>
    </row>
    <row r="26" spans="1:18" ht="12.75" customHeight="1" x14ac:dyDescent="0.25">
      <c r="A26" s="2" t="s">
        <v>44</v>
      </c>
      <c r="B26" s="3"/>
      <c r="C26" s="3"/>
      <c r="D26" s="2"/>
      <c r="E26" s="2"/>
      <c r="F26" s="2"/>
      <c r="G26" s="28">
        <v>1783</v>
      </c>
      <c r="H26" s="101" t="s">
        <v>107</v>
      </c>
      <c r="I26" s="82"/>
      <c r="J26" s="28">
        <v>1124</v>
      </c>
      <c r="K26" s="89"/>
      <c r="L26" s="28">
        <v>36</v>
      </c>
      <c r="M26" s="89"/>
      <c r="N26" s="28">
        <v>26</v>
      </c>
      <c r="O26" s="89"/>
      <c r="P26" s="28">
        <v>51</v>
      </c>
      <c r="Q26" s="62"/>
      <c r="R26" s="26">
        <v>1011</v>
      </c>
    </row>
    <row r="27" spans="1:18" ht="12.75" customHeight="1" x14ac:dyDescent="0.25">
      <c r="A27" s="2" t="s">
        <v>112</v>
      </c>
      <c r="B27" s="3"/>
      <c r="C27" s="3"/>
      <c r="D27" s="2"/>
      <c r="E27" s="2"/>
      <c r="F27" s="2"/>
      <c r="G27" s="28">
        <v>4483</v>
      </c>
      <c r="H27" s="10"/>
      <c r="I27" s="82"/>
      <c r="J27" s="28">
        <v>3674</v>
      </c>
      <c r="K27" s="89"/>
      <c r="L27" s="28">
        <v>715</v>
      </c>
      <c r="M27" s="89"/>
      <c r="N27" s="28">
        <v>12</v>
      </c>
      <c r="O27" s="89"/>
      <c r="P27" s="31">
        <v>16</v>
      </c>
      <c r="Q27" s="62"/>
      <c r="R27" s="26">
        <v>2931</v>
      </c>
    </row>
    <row r="28" spans="1:18" ht="12.75" customHeight="1" x14ac:dyDescent="0.2">
      <c r="A28" s="2" t="s">
        <v>270</v>
      </c>
      <c r="B28" s="2"/>
      <c r="C28" s="2"/>
      <c r="D28" s="2"/>
      <c r="E28" s="2"/>
      <c r="F28" s="2"/>
      <c r="G28" s="28">
        <v>6029</v>
      </c>
      <c r="H28" s="10"/>
      <c r="I28" s="82"/>
      <c r="J28" s="28">
        <v>6297</v>
      </c>
      <c r="K28" s="89"/>
      <c r="L28" s="28">
        <v>224</v>
      </c>
      <c r="M28" s="89"/>
      <c r="N28" s="28">
        <v>4617</v>
      </c>
      <c r="O28" s="89"/>
      <c r="P28" s="28">
        <v>41</v>
      </c>
      <c r="Q28" s="62"/>
      <c r="R28" s="26">
        <v>1415</v>
      </c>
    </row>
    <row r="29" spans="1:18" ht="12.75" customHeight="1" x14ac:dyDescent="0.25">
      <c r="A29" s="2" t="s">
        <v>45</v>
      </c>
      <c r="B29" s="3"/>
      <c r="C29" s="3"/>
      <c r="D29" s="2"/>
      <c r="E29" s="2"/>
      <c r="F29" s="2"/>
      <c r="G29" s="28">
        <v>2050</v>
      </c>
      <c r="H29" s="10"/>
      <c r="I29" s="82"/>
      <c r="J29" s="28">
        <v>2059</v>
      </c>
      <c r="K29" s="89"/>
      <c r="L29" s="31">
        <v>4</v>
      </c>
      <c r="M29" s="89"/>
      <c r="N29" s="28">
        <v>1112</v>
      </c>
      <c r="O29" s="89"/>
      <c r="P29" s="28">
        <v>10</v>
      </c>
      <c r="Q29" s="62"/>
      <c r="R29" s="26">
        <v>933</v>
      </c>
    </row>
    <row r="30" spans="1:18" ht="12.75" customHeight="1" x14ac:dyDescent="0.2">
      <c r="A30" s="2" t="s">
        <v>104</v>
      </c>
      <c r="B30" s="2"/>
      <c r="C30" s="2"/>
      <c r="D30" s="2"/>
      <c r="E30" s="2"/>
      <c r="F30" s="2"/>
      <c r="G30" s="28">
        <v>11439</v>
      </c>
      <c r="H30" s="10"/>
      <c r="I30" s="82"/>
      <c r="J30" s="28">
        <v>10391</v>
      </c>
      <c r="K30" s="89"/>
      <c r="L30" s="28">
        <v>2866</v>
      </c>
      <c r="M30" s="89"/>
      <c r="N30" s="28">
        <v>2105</v>
      </c>
      <c r="O30" s="89"/>
      <c r="P30" s="28">
        <v>114</v>
      </c>
      <c r="Q30" s="62"/>
      <c r="R30" s="26">
        <v>5306</v>
      </c>
    </row>
    <row r="31" spans="1:18" ht="12.75" customHeight="1" x14ac:dyDescent="0.25">
      <c r="A31" s="2" t="s">
        <v>85</v>
      </c>
      <c r="B31" s="3"/>
      <c r="C31" s="3"/>
      <c r="D31" s="2"/>
      <c r="E31" s="2"/>
      <c r="F31" s="2"/>
      <c r="G31" s="28">
        <v>1272</v>
      </c>
      <c r="H31" s="10"/>
      <c r="I31" s="82"/>
      <c r="J31" s="28">
        <v>1204</v>
      </c>
      <c r="K31" s="89"/>
      <c r="L31" s="28">
        <v>8</v>
      </c>
      <c r="M31" s="89"/>
      <c r="N31" s="28">
        <v>997</v>
      </c>
      <c r="O31" s="89"/>
      <c r="P31" s="28">
        <v>15</v>
      </c>
      <c r="Q31" s="62"/>
      <c r="R31" s="26">
        <v>184</v>
      </c>
    </row>
    <row r="32" spans="1:18" ht="12.75" customHeight="1" x14ac:dyDescent="0.2">
      <c r="A32" s="2" t="s">
        <v>86</v>
      </c>
      <c r="B32" s="2"/>
      <c r="C32" s="2"/>
      <c r="D32" s="2"/>
      <c r="E32" s="2"/>
      <c r="F32" s="2"/>
      <c r="G32" s="28">
        <v>2881</v>
      </c>
      <c r="H32" s="10"/>
      <c r="I32" s="82"/>
      <c r="J32" s="28">
        <v>2116</v>
      </c>
      <c r="K32" s="89"/>
      <c r="L32" s="28">
        <v>144</v>
      </c>
      <c r="M32" s="89"/>
      <c r="N32" s="28">
        <v>58</v>
      </c>
      <c r="O32" s="89"/>
      <c r="P32" s="28">
        <v>34</v>
      </c>
      <c r="Q32" s="62"/>
      <c r="R32" s="26">
        <v>1880</v>
      </c>
    </row>
    <row r="33" spans="1:18" ht="12.75" customHeight="1" x14ac:dyDescent="0.25">
      <c r="A33" s="2" t="s">
        <v>108</v>
      </c>
      <c r="B33" s="3"/>
      <c r="C33" s="3"/>
      <c r="D33" s="2"/>
      <c r="E33" s="2"/>
      <c r="F33" s="2"/>
      <c r="G33" s="28">
        <v>514</v>
      </c>
      <c r="H33" s="10"/>
      <c r="I33" s="82"/>
      <c r="J33" s="28">
        <v>502</v>
      </c>
      <c r="K33" s="89"/>
      <c r="L33" s="28">
        <v>13</v>
      </c>
      <c r="M33" s="89"/>
      <c r="N33" s="28">
        <v>481</v>
      </c>
      <c r="O33" s="89"/>
      <c r="P33" s="28">
        <v>3</v>
      </c>
      <c r="Q33" s="62"/>
      <c r="R33" s="26">
        <v>5</v>
      </c>
    </row>
    <row r="34" spans="1:18" ht="12.75" customHeight="1" x14ac:dyDescent="0.2">
      <c r="A34" s="2" t="s">
        <v>38</v>
      </c>
      <c r="B34" s="2"/>
      <c r="C34" s="2"/>
      <c r="D34" s="2"/>
      <c r="E34" s="2"/>
      <c r="F34" s="2"/>
      <c r="G34" s="28">
        <v>2652</v>
      </c>
      <c r="H34" s="10"/>
      <c r="I34" s="82"/>
      <c r="J34" s="28">
        <v>2467</v>
      </c>
      <c r="K34" s="89"/>
      <c r="L34" s="28">
        <v>11</v>
      </c>
      <c r="M34" s="89"/>
      <c r="N34" s="28">
        <v>1065</v>
      </c>
      <c r="O34" s="89"/>
      <c r="P34" s="28">
        <v>15</v>
      </c>
      <c r="Q34" s="62"/>
      <c r="R34" s="26">
        <v>1376</v>
      </c>
    </row>
    <row r="35" spans="1:18" ht="12.75" customHeight="1" x14ac:dyDescent="0.2">
      <c r="A35" s="2" t="s">
        <v>34</v>
      </c>
      <c r="B35" s="2"/>
      <c r="C35" s="2"/>
      <c r="D35" s="2"/>
      <c r="E35" s="2"/>
      <c r="F35" s="2"/>
      <c r="G35" s="28">
        <v>5057</v>
      </c>
      <c r="H35" s="10"/>
      <c r="I35" s="82"/>
      <c r="J35" s="28">
        <v>7113</v>
      </c>
      <c r="K35" s="89"/>
      <c r="L35" s="28">
        <v>166</v>
      </c>
      <c r="M35" s="89"/>
      <c r="N35" s="28">
        <v>1340</v>
      </c>
      <c r="O35" s="89"/>
      <c r="P35" s="28">
        <v>4</v>
      </c>
      <c r="Q35" s="62"/>
      <c r="R35" s="26">
        <v>5603</v>
      </c>
    </row>
    <row r="36" spans="1:18" ht="12.75" customHeight="1" x14ac:dyDescent="0.2">
      <c r="A36" s="2" t="s">
        <v>87</v>
      </c>
      <c r="B36" s="2"/>
      <c r="C36" s="2"/>
      <c r="D36" s="2"/>
      <c r="E36" s="2"/>
      <c r="F36" s="2"/>
      <c r="G36" s="28">
        <v>95030</v>
      </c>
      <c r="H36" s="10"/>
      <c r="I36" s="82"/>
      <c r="J36" s="28">
        <v>100621</v>
      </c>
      <c r="K36" s="89"/>
      <c r="L36" s="28">
        <v>73052</v>
      </c>
      <c r="M36" s="89"/>
      <c r="N36" s="28">
        <v>25416</v>
      </c>
      <c r="O36" s="89"/>
      <c r="P36" s="28">
        <v>229</v>
      </c>
      <c r="Q36" s="62"/>
      <c r="R36" s="26">
        <v>1924</v>
      </c>
    </row>
    <row r="37" spans="1:18" ht="12.75" customHeight="1" x14ac:dyDescent="0.2">
      <c r="A37" s="2" t="s">
        <v>88</v>
      </c>
      <c r="B37" s="2"/>
      <c r="C37" s="2"/>
      <c r="D37" s="2"/>
      <c r="E37" s="2"/>
      <c r="F37" s="2"/>
      <c r="G37" s="28">
        <v>16044</v>
      </c>
      <c r="H37" s="10"/>
      <c r="I37" s="82"/>
      <c r="J37" s="28">
        <v>5663</v>
      </c>
      <c r="K37" s="89"/>
      <c r="L37" s="28">
        <v>572</v>
      </c>
      <c r="M37" s="89"/>
      <c r="N37" s="28">
        <v>938</v>
      </c>
      <c r="O37" s="89"/>
      <c r="P37" s="28">
        <v>484</v>
      </c>
      <c r="Q37" s="62"/>
      <c r="R37" s="26">
        <v>3669</v>
      </c>
    </row>
    <row r="38" spans="1:18" ht="12.75" customHeight="1" x14ac:dyDescent="0.25">
      <c r="A38" s="2" t="s">
        <v>89</v>
      </c>
      <c r="B38" s="3"/>
      <c r="C38" s="3"/>
      <c r="D38" s="2"/>
      <c r="E38" s="2"/>
      <c r="F38" s="2"/>
      <c r="G38" s="28">
        <v>4551</v>
      </c>
      <c r="H38" s="10"/>
      <c r="I38" s="82"/>
      <c r="J38" s="28">
        <v>3928</v>
      </c>
      <c r="K38" s="89"/>
      <c r="L38" s="28">
        <v>1050</v>
      </c>
      <c r="M38" s="89"/>
      <c r="N38" s="28">
        <v>24</v>
      </c>
      <c r="O38" s="89"/>
      <c r="P38" s="28">
        <v>80</v>
      </c>
      <c r="Q38" s="62"/>
      <c r="R38" s="26">
        <v>2774</v>
      </c>
    </row>
    <row r="39" spans="1:18" ht="12.75" customHeight="1" x14ac:dyDescent="0.25">
      <c r="A39" s="2" t="s">
        <v>90</v>
      </c>
      <c r="B39" s="3"/>
      <c r="C39" s="3"/>
      <c r="D39" s="2"/>
      <c r="E39" s="2"/>
      <c r="F39" s="2"/>
      <c r="G39" s="28">
        <v>8854</v>
      </c>
      <c r="H39" s="10"/>
      <c r="I39" s="82"/>
      <c r="J39" s="28">
        <v>10341</v>
      </c>
      <c r="K39" s="89"/>
      <c r="L39" s="28">
        <v>267</v>
      </c>
      <c r="M39" s="89"/>
      <c r="N39" s="28">
        <v>4</v>
      </c>
      <c r="O39" s="89"/>
      <c r="P39" s="28">
        <v>26</v>
      </c>
      <c r="Q39" s="62"/>
      <c r="R39" s="26">
        <v>10044</v>
      </c>
    </row>
    <row r="40" spans="1:18" ht="12.75" customHeight="1" x14ac:dyDescent="0.2">
      <c r="A40" s="2" t="s">
        <v>109</v>
      </c>
      <c r="B40" s="2"/>
      <c r="C40" s="2"/>
      <c r="D40" s="2"/>
      <c r="E40" s="2"/>
      <c r="F40" s="2"/>
      <c r="G40" s="28">
        <v>1457</v>
      </c>
      <c r="H40" s="10"/>
      <c r="I40" s="82"/>
      <c r="J40" s="28">
        <v>1424</v>
      </c>
      <c r="K40" s="89"/>
      <c r="L40" s="28">
        <v>42</v>
      </c>
      <c r="M40" s="89"/>
      <c r="N40" s="28">
        <v>664</v>
      </c>
      <c r="O40" s="89"/>
      <c r="P40" s="28">
        <v>30</v>
      </c>
      <c r="Q40" s="62"/>
      <c r="R40" s="26">
        <v>688</v>
      </c>
    </row>
    <row r="41" spans="1:18" ht="12.75" customHeight="1" x14ac:dyDescent="0.25">
      <c r="A41" s="2" t="s">
        <v>46</v>
      </c>
      <c r="B41" s="3"/>
      <c r="C41" s="3"/>
      <c r="D41" s="2"/>
      <c r="E41" s="2"/>
      <c r="F41" s="2"/>
      <c r="G41" s="28">
        <v>662</v>
      </c>
      <c r="H41" s="10"/>
      <c r="I41" s="82"/>
      <c r="J41" s="28">
        <v>684</v>
      </c>
      <c r="K41" s="89"/>
      <c r="L41" s="28">
        <v>3</v>
      </c>
      <c r="M41" s="89"/>
      <c r="N41" s="28">
        <v>563</v>
      </c>
      <c r="O41" s="89"/>
      <c r="P41" s="28">
        <v>12</v>
      </c>
      <c r="Q41" s="62"/>
      <c r="R41" s="26">
        <v>106</v>
      </c>
    </row>
    <row r="42" spans="1:18" ht="12.75" customHeight="1" x14ac:dyDescent="0.25">
      <c r="A42" s="2" t="s">
        <v>491</v>
      </c>
      <c r="B42" s="3"/>
      <c r="C42" s="3"/>
      <c r="D42" s="2"/>
      <c r="E42" s="2"/>
      <c r="F42" s="2"/>
      <c r="G42" s="28">
        <v>269</v>
      </c>
      <c r="H42" s="10"/>
      <c r="I42" s="82"/>
      <c r="J42" s="28">
        <v>239</v>
      </c>
      <c r="K42" s="89"/>
      <c r="L42" s="28">
        <v>123</v>
      </c>
      <c r="M42" s="89"/>
      <c r="N42" s="28">
        <v>84</v>
      </c>
      <c r="O42" s="89"/>
      <c r="P42" s="31" t="s">
        <v>778</v>
      </c>
      <c r="Q42" s="62"/>
      <c r="R42" s="26">
        <v>32</v>
      </c>
    </row>
    <row r="43" spans="1:18" ht="12.75" customHeight="1" x14ac:dyDescent="0.25">
      <c r="A43" s="2" t="s">
        <v>47</v>
      </c>
      <c r="B43" s="3"/>
      <c r="C43" s="3"/>
      <c r="D43" s="2"/>
      <c r="E43" s="2"/>
      <c r="F43" s="2"/>
      <c r="G43" s="28">
        <v>550</v>
      </c>
      <c r="H43" s="10"/>
      <c r="I43" s="82"/>
      <c r="J43" s="28">
        <v>529</v>
      </c>
      <c r="K43" s="89"/>
      <c r="L43" s="31" t="s">
        <v>778</v>
      </c>
      <c r="M43" s="89"/>
      <c r="N43" s="28">
        <v>392</v>
      </c>
      <c r="O43" s="89"/>
      <c r="P43" s="28">
        <v>7</v>
      </c>
      <c r="Q43" s="62"/>
      <c r="R43" s="26">
        <v>130</v>
      </c>
    </row>
    <row r="44" spans="1:18" ht="12.75" customHeight="1" x14ac:dyDescent="0.2">
      <c r="A44" s="2" t="s">
        <v>785</v>
      </c>
      <c r="B44" s="2"/>
      <c r="C44" s="2"/>
      <c r="D44" s="2"/>
      <c r="E44" s="20"/>
      <c r="F44" s="2"/>
      <c r="G44" s="28">
        <v>3463</v>
      </c>
      <c r="H44" s="10"/>
      <c r="I44" s="82"/>
      <c r="J44" s="28">
        <v>5037</v>
      </c>
      <c r="K44" s="89"/>
      <c r="L44" s="28">
        <v>32</v>
      </c>
      <c r="M44" s="89"/>
      <c r="N44" s="28">
        <v>505</v>
      </c>
      <c r="O44" s="89"/>
      <c r="P44" s="28">
        <v>16</v>
      </c>
      <c r="Q44" s="62"/>
      <c r="R44" s="26">
        <v>4484</v>
      </c>
    </row>
    <row r="45" spans="1:18" x14ac:dyDescent="0.2">
      <c r="A45" s="2" t="s">
        <v>35</v>
      </c>
      <c r="B45" s="2"/>
      <c r="C45" s="2"/>
      <c r="D45" s="2"/>
      <c r="E45" s="2"/>
      <c r="F45" s="2"/>
      <c r="G45" s="28">
        <v>9373</v>
      </c>
      <c r="H45" s="10"/>
      <c r="I45" s="82"/>
      <c r="J45" s="28">
        <v>7983</v>
      </c>
      <c r="K45" s="89"/>
      <c r="L45" s="28">
        <v>126</v>
      </c>
      <c r="M45" s="89"/>
      <c r="N45" s="28">
        <v>3970</v>
      </c>
      <c r="O45" s="89"/>
      <c r="P45" s="28">
        <v>67</v>
      </c>
      <c r="Q45" s="10"/>
      <c r="R45" s="26">
        <v>3820</v>
      </c>
    </row>
    <row r="46" spans="1:18" ht="13.2" x14ac:dyDescent="0.25">
      <c r="A46" s="2" t="s">
        <v>48</v>
      </c>
      <c r="B46" s="3"/>
      <c r="C46" s="3"/>
      <c r="D46" s="2"/>
      <c r="E46" s="2"/>
      <c r="F46" s="2"/>
      <c r="G46" s="28">
        <v>857</v>
      </c>
      <c r="H46" s="10"/>
      <c r="I46" s="82"/>
      <c r="J46" s="28">
        <v>812</v>
      </c>
      <c r="K46" s="89"/>
      <c r="L46" s="28">
        <v>2</v>
      </c>
      <c r="M46" s="89"/>
      <c r="N46" s="28">
        <v>770</v>
      </c>
      <c r="O46" s="89"/>
      <c r="P46" s="28">
        <v>7</v>
      </c>
      <c r="Q46" s="10"/>
      <c r="R46" s="26">
        <v>33</v>
      </c>
    </row>
    <row r="47" spans="1:18" x14ac:dyDescent="0.2">
      <c r="A47" s="2" t="s">
        <v>36</v>
      </c>
      <c r="B47" s="2"/>
      <c r="C47" s="2"/>
      <c r="D47" s="2"/>
      <c r="E47" s="2"/>
      <c r="F47" s="2"/>
      <c r="G47" s="28">
        <v>5453</v>
      </c>
      <c r="H47" s="10"/>
      <c r="I47" s="82"/>
      <c r="J47" s="28">
        <v>5495</v>
      </c>
      <c r="K47" s="89"/>
      <c r="L47" s="28">
        <v>98</v>
      </c>
      <c r="M47" s="89"/>
      <c r="N47" s="28">
        <v>2691</v>
      </c>
      <c r="O47" s="89"/>
      <c r="P47" s="28">
        <v>31</v>
      </c>
      <c r="Q47" s="10"/>
      <c r="R47" s="26">
        <v>2675</v>
      </c>
    </row>
    <row r="48" spans="1:18" ht="13.2" x14ac:dyDescent="0.25">
      <c r="A48" s="2" t="s">
        <v>91</v>
      </c>
      <c r="B48" s="3"/>
      <c r="C48" s="3"/>
      <c r="D48" s="2"/>
      <c r="E48" s="2"/>
      <c r="F48" s="2"/>
      <c r="G48" s="28">
        <v>2124</v>
      </c>
      <c r="H48" s="10"/>
      <c r="I48" s="82"/>
      <c r="J48" s="28">
        <v>1696</v>
      </c>
      <c r="K48" s="89"/>
      <c r="L48" s="28">
        <v>389</v>
      </c>
      <c r="M48" s="89"/>
      <c r="N48" s="28">
        <v>415</v>
      </c>
      <c r="O48" s="89"/>
      <c r="P48" s="28">
        <v>72</v>
      </c>
      <c r="Q48" s="10"/>
      <c r="R48" s="26">
        <v>820</v>
      </c>
    </row>
    <row r="49" spans="1:18" x14ac:dyDescent="0.2">
      <c r="A49" s="2" t="s">
        <v>92</v>
      </c>
      <c r="B49" s="2"/>
      <c r="C49" s="2"/>
      <c r="D49" s="2"/>
      <c r="E49" s="2"/>
      <c r="F49" s="2"/>
      <c r="G49" s="28">
        <v>3101</v>
      </c>
      <c r="H49" s="10"/>
      <c r="I49" s="82"/>
      <c r="J49" s="28">
        <v>3123</v>
      </c>
      <c r="K49" s="89"/>
      <c r="L49" s="28">
        <v>108</v>
      </c>
      <c r="M49" s="89"/>
      <c r="N49" s="28">
        <v>1531</v>
      </c>
      <c r="O49" s="89"/>
      <c r="P49" s="28">
        <v>49</v>
      </c>
      <c r="Q49" s="10"/>
      <c r="R49" s="26">
        <v>1435</v>
      </c>
    </row>
    <row r="50" spans="1:18" x14ac:dyDescent="0.2">
      <c r="A50" s="2" t="s">
        <v>93</v>
      </c>
      <c r="B50" s="2"/>
      <c r="C50" s="2"/>
      <c r="D50" s="2"/>
      <c r="E50" s="2"/>
      <c r="F50" s="2"/>
      <c r="G50" s="28">
        <v>3521</v>
      </c>
      <c r="H50" s="10"/>
      <c r="I50" s="82"/>
      <c r="J50" s="28">
        <v>3126</v>
      </c>
      <c r="K50" s="89"/>
      <c r="L50" s="28">
        <v>107</v>
      </c>
      <c r="M50" s="89"/>
      <c r="N50" s="28">
        <v>1470</v>
      </c>
      <c r="O50" s="89"/>
      <c r="P50" s="28">
        <v>119</v>
      </c>
      <c r="Q50" s="10"/>
      <c r="R50" s="26">
        <v>1430</v>
      </c>
    </row>
    <row r="51" spans="1:18" ht="13.2" x14ac:dyDescent="0.25">
      <c r="A51" s="2" t="s">
        <v>49</v>
      </c>
      <c r="B51" s="3"/>
      <c r="C51" s="3"/>
      <c r="D51" s="2"/>
      <c r="E51" s="2"/>
      <c r="F51" s="2"/>
      <c r="G51" s="28">
        <v>3299</v>
      </c>
      <c r="H51" s="10"/>
      <c r="I51" s="82"/>
      <c r="J51" s="28">
        <v>3488</v>
      </c>
      <c r="K51" s="89"/>
      <c r="L51" s="28">
        <v>759</v>
      </c>
      <c r="M51" s="89"/>
      <c r="N51" s="28">
        <v>435</v>
      </c>
      <c r="O51" s="89"/>
      <c r="P51" s="28">
        <v>9</v>
      </c>
      <c r="Q51" s="10"/>
      <c r="R51" s="26">
        <v>2285</v>
      </c>
    </row>
    <row r="52" spans="1:18" x14ac:dyDescent="0.2">
      <c r="A52" s="9" t="s">
        <v>37</v>
      </c>
      <c r="B52" s="9"/>
      <c r="C52" s="9"/>
      <c r="D52" s="9"/>
      <c r="E52" s="9"/>
      <c r="F52" s="9"/>
      <c r="G52" s="90">
        <v>842</v>
      </c>
      <c r="H52" s="13"/>
      <c r="I52" s="195"/>
      <c r="J52" s="90">
        <v>755</v>
      </c>
      <c r="K52" s="147"/>
      <c r="L52" s="90">
        <v>15</v>
      </c>
      <c r="M52" s="147"/>
      <c r="N52" s="90">
        <v>525</v>
      </c>
      <c r="O52" s="147"/>
      <c r="P52" s="90">
        <v>39</v>
      </c>
      <c r="Q52" s="13"/>
      <c r="R52" s="29">
        <v>176</v>
      </c>
    </row>
    <row r="53" spans="1:18" s="261" customFormat="1" ht="12" x14ac:dyDescent="0.25">
      <c r="A53" s="283" t="s">
        <v>721</v>
      </c>
      <c r="B53" s="283"/>
      <c r="C53" s="283"/>
      <c r="D53" s="283"/>
      <c r="E53" s="283"/>
      <c r="F53" s="283"/>
      <c r="G53" s="284">
        <v>243418</v>
      </c>
      <c r="H53" s="285"/>
      <c r="I53" s="286"/>
      <c r="J53" s="284">
        <v>236926</v>
      </c>
      <c r="K53" s="284"/>
      <c r="L53" s="284">
        <v>102921</v>
      </c>
      <c r="M53" s="284"/>
      <c r="N53" s="284">
        <v>61163</v>
      </c>
      <c r="O53" s="284"/>
      <c r="P53" s="284">
        <v>1944</v>
      </c>
      <c r="Q53" s="284"/>
      <c r="R53" s="284">
        <v>70898</v>
      </c>
    </row>
    <row r="54" spans="1:18" ht="13.2" x14ac:dyDescent="0.25">
      <c r="A54" s="3"/>
      <c r="B54" s="3"/>
      <c r="C54" s="3"/>
      <c r="D54" s="3"/>
      <c r="E54" s="3"/>
      <c r="F54" s="3"/>
      <c r="G54" s="3"/>
      <c r="H54" s="3"/>
      <c r="I54" s="3"/>
      <c r="J54" s="3"/>
      <c r="K54" s="3"/>
      <c r="L54" s="3"/>
      <c r="M54" s="3"/>
      <c r="N54" s="3"/>
      <c r="O54" s="3"/>
      <c r="P54" s="3"/>
      <c r="Q54" s="3"/>
    </row>
    <row r="55" spans="1:18" ht="13.8" x14ac:dyDescent="0.25">
      <c r="A55" s="20">
        <v>1</v>
      </c>
      <c r="B55" s="2" t="s">
        <v>776</v>
      </c>
      <c r="C55" s="3"/>
      <c r="D55" s="3"/>
      <c r="E55" s="3"/>
      <c r="F55" s="3"/>
      <c r="G55" s="3"/>
      <c r="H55" s="3"/>
      <c r="I55" s="3"/>
      <c r="L55" s="3"/>
      <c r="M55" s="3"/>
      <c r="N55" s="16"/>
      <c r="O55" s="3"/>
      <c r="P55" s="3"/>
      <c r="Q55" s="3"/>
      <c r="R55" s="3"/>
    </row>
    <row r="56" spans="1:18" ht="13.2" x14ac:dyDescent="0.25">
      <c r="B56" s="295" t="s">
        <v>777</v>
      </c>
      <c r="C56" s="3"/>
      <c r="D56" s="3"/>
      <c r="E56" s="3"/>
      <c r="F56" s="3"/>
      <c r="G56" s="3"/>
      <c r="H56" s="3"/>
      <c r="I56" s="3"/>
      <c r="J56" s="3"/>
      <c r="K56" s="3"/>
      <c r="L56" s="3"/>
      <c r="M56" s="3"/>
      <c r="N56" s="16"/>
      <c r="O56" s="3"/>
      <c r="P56" s="3"/>
      <c r="Q56" s="3"/>
      <c r="R56" s="3"/>
    </row>
    <row r="59" spans="1:18" x14ac:dyDescent="0.2">
      <c r="G59" s="28"/>
      <c r="H59" s="28"/>
    </row>
    <row r="60" spans="1:18" x14ac:dyDescent="0.2">
      <c r="G60" s="28"/>
      <c r="H60" s="28"/>
    </row>
    <row r="61" spans="1:18" x14ac:dyDescent="0.2">
      <c r="G61" s="28"/>
      <c r="H61" s="28"/>
    </row>
    <row r="62" spans="1:18" x14ac:dyDescent="0.2">
      <c r="G62" s="28"/>
      <c r="H62" s="28"/>
    </row>
    <row r="63" spans="1:18" x14ac:dyDescent="0.2">
      <c r="G63" s="28"/>
      <c r="H63" s="28"/>
    </row>
    <row r="64" spans="1:18" x14ac:dyDescent="0.2">
      <c r="G64" s="28"/>
      <c r="H64" s="28"/>
    </row>
    <row r="65" spans="7:8" x14ac:dyDescent="0.2">
      <c r="G65" s="28"/>
      <c r="H65" s="28"/>
    </row>
    <row r="66" spans="7:8" x14ac:dyDescent="0.2">
      <c r="G66" s="28"/>
      <c r="H66" s="28"/>
    </row>
    <row r="67" spans="7:8" x14ac:dyDescent="0.2">
      <c r="G67" s="28"/>
      <c r="H67" s="28"/>
    </row>
    <row r="68" spans="7:8" x14ac:dyDescent="0.2">
      <c r="G68" s="28"/>
      <c r="H68" s="28"/>
    </row>
    <row r="69" spans="7:8" x14ac:dyDescent="0.2">
      <c r="G69" s="28"/>
      <c r="H69" s="28"/>
    </row>
    <row r="70" spans="7:8" x14ac:dyDescent="0.2">
      <c r="G70" s="28"/>
      <c r="H70" s="28"/>
    </row>
    <row r="71" spans="7:8" x14ac:dyDescent="0.2">
      <c r="G71" s="28"/>
      <c r="H71" s="28"/>
    </row>
    <row r="72" spans="7:8" x14ac:dyDescent="0.2">
      <c r="G72" s="28"/>
      <c r="H72" s="28"/>
    </row>
    <row r="73" spans="7:8" x14ac:dyDescent="0.2">
      <c r="G73" s="28"/>
      <c r="H73" s="28"/>
    </row>
    <row r="74" spans="7:8" x14ac:dyDescent="0.2">
      <c r="G74" s="28"/>
      <c r="H74" s="28"/>
    </row>
    <row r="75" spans="7:8" x14ac:dyDescent="0.2">
      <c r="G75" s="28"/>
      <c r="H75" s="28"/>
    </row>
    <row r="76" spans="7:8" x14ac:dyDescent="0.2">
      <c r="G76" s="28"/>
      <c r="H76" s="28"/>
    </row>
    <row r="77" spans="7:8" x14ac:dyDescent="0.2">
      <c r="G77" s="28"/>
      <c r="H77" s="28"/>
    </row>
    <row r="78" spans="7:8" x14ac:dyDescent="0.2">
      <c r="G78" s="28"/>
      <c r="H78" s="28"/>
    </row>
    <row r="79" spans="7:8" x14ac:dyDescent="0.2">
      <c r="G79" s="28"/>
      <c r="H79" s="28"/>
    </row>
    <row r="80" spans="7:8" x14ac:dyDescent="0.2">
      <c r="G80" s="28"/>
      <c r="H80" s="28"/>
    </row>
    <row r="81" spans="7:8" x14ac:dyDescent="0.2">
      <c r="G81" s="28"/>
      <c r="H81" s="28"/>
    </row>
    <row r="82" spans="7:8" x14ac:dyDescent="0.2">
      <c r="G82" s="28"/>
      <c r="H82" s="28"/>
    </row>
    <row r="83" spans="7:8" x14ac:dyDescent="0.2">
      <c r="G83" s="28"/>
      <c r="H83" s="28"/>
    </row>
    <row r="84" spans="7:8" x14ac:dyDescent="0.2">
      <c r="G84" s="28"/>
      <c r="H84" s="28"/>
    </row>
    <row r="85" spans="7:8" x14ac:dyDescent="0.2">
      <c r="G85" s="28"/>
      <c r="H85" s="28"/>
    </row>
    <row r="86" spans="7:8" x14ac:dyDescent="0.2">
      <c r="G86" s="28"/>
      <c r="H86" s="28"/>
    </row>
    <row r="87" spans="7:8" x14ac:dyDescent="0.2">
      <c r="G87" s="28"/>
      <c r="H87" s="28"/>
    </row>
    <row r="88" spans="7:8" x14ac:dyDescent="0.2">
      <c r="G88" s="28"/>
      <c r="H88" s="28"/>
    </row>
    <row r="89" spans="7:8" x14ac:dyDescent="0.2">
      <c r="G89" s="28"/>
      <c r="H89" s="28"/>
    </row>
    <row r="90" spans="7:8" x14ac:dyDescent="0.2">
      <c r="G90" s="28"/>
      <c r="H90" s="28"/>
    </row>
    <row r="91" spans="7:8" x14ac:dyDescent="0.2">
      <c r="G91" s="28"/>
      <c r="H91" s="28"/>
    </row>
    <row r="92" spans="7:8" x14ac:dyDescent="0.2">
      <c r="G92" s="28"/>
      <c r="H92" s="28"/>
    </row>
    <row r="93" spans="7:8" x14ac:dyDescent="0.2">
      <c r="G93" s="28"/>
      <c r="H93" s="28"/>
    </row>
    <row r="94" spans="7:8" x14ac:dyDescent="0.2">
      <c r="G94" s="28"/>
      <c r="H94" s="28"/>
    </row>
    <row r="95" spans="7:8" x14ac:dyDescent="0.2">
      <c r="G95" s="28"/>
      <c r="H95" s="28"/>
    </row>
    <row r="96" spans="7:8" x14ac:dyDescent="0.2">
      <c r="G96" s="28"/>
      <c r="H96" s="28"/>
    </row>
    <row r="97" spans="7:8" x14ac:dyDescent="0.2">
      <c r="G97" s="28"/>
      <c r="H97" s="28"/>
    </row>
    <row r="98" spans="7:8" x14ac:dyDescent="0.2">
      <c r="G98" s="28"/>
      <c r="H98" s="28"/>
    </row>
    <row r="99" spans="7:8" x14ac:dyDescent="0.2">
      <c r="G99" s="28"/>
      <c r="H99" s="28"/>
    </row>
    <row r="100" spans="7:8" x14ac:dyDescent="0.2">
      <c r="G100" s="28"/>
      <c r="H100" s="28"/>
    </row>
    <row r="101" spans="7:8" x14ac:dyDescent="0.2">
      <c r="G101" s="28"/>
      <c r="H101" s="28"/>
    </row>
    <row r="102" spans="7:8" x14ac:dyDescent="0.2">
      <c r="G102" s="28"/>
      <c r="H102" s="28"/>
    </row>
    <row r="103" spans="7:8" x14ac:dyDescent="0.2">
      <c r="G103" s="28"/>
      <c r="H103" s="28"/>
    </row>
    <row r="104" spans="7:8" x14ac:dyDescent="0.2">
      <c r="G104" s="28"/>
      <c r="H104" s="28"/>
    </row>
    <row r="105" spans="7:8" x14ac:dyDescent="0.2">
      <c r="G105" s="28"/>
      <c r="H105" s="28"/>
    </row>
    <row r="106" spans="7:8" x14ac:dyDescent="0.2">
      <c r="G106" s="28"/>
      <c r="H106" s="28"/>
    </row>
    <row r="107" spans="7:8" x14ac:dyDescent="0.2">
      <c r="G107" s="28"/>
      <c r="H107" s="28"/>
    </row>
  </sheetData>
  <pageMargins left="0.75" right="0.75" top="1" bottom="1" header="0.5" footer="0.5"/>
  <pageSetup paperSize="9" scale="6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56"/>
  <sheetViews>
    <sheetView showGridLines="0" zoomScaleNormal="100" zoomScaleSheetLayoutView="100" workbookViewId="0">
      <pane ySplit="9" topLeftCell="A10" activePane="bottomLeft" state="frozen"/>
      <selection pane="bottomLeft"/>
    </sheetView>
  </sheetViews>
  <sheetFormatPr defaultColWidth="9.109375" defaultRowHeight="13.2" x14ac:dyDescent="0.25"/>
  <cols>
    <col min="1" max="1" width="1.44140625" style="25" customWidth="1"/>
    <col min="2" max="2" width="4.109375" style="25" customWidth="1"/>
    <col min="3" max="3" width="2.44140625" style="25" customWidth="1"/>
    <col min="4" max="4" width="8.5546875" style="25" customWidth="1"/>
    <col min="5" max="5" width="4.5546875" style="25" customWidth="1"/>
    <col min="6" max="6" width="1.5546875" style="25" customWidth="1"/>
    <col min="7" max="7" width="9.5546875" style="25" customWidth="1"/>
    <col min="8" max="8" width="3.109375" style="25" customWidth="1"/>
    <col min="9" max="9" width="10.109375" style="25" bestFit="1" customWidth="1"/>
    <col min="10" max="10" width="3.88671875" style="25" customWidth="1"/>
    <col min="11" max="11" width="10.44140625" style="25" customWidth="1"/>
    <col min="12" max="12" width="9.88671875" style="25" bestFit="1" customWidth="1"/>
    <col min="13" max="13" width="10" style="25" customWidth="1"/>
    <col min="14" max="14" width="5.109375" style="25" customWidth="1"/>
    <col min="15" max="15" width="9.88671875" style="25" bestFit="1" customWidth="1"/>
    <col min="16" max="16" width="11.44140625" style="25" bestFit="1" customWidth="1"/>
    <col min="17" max="17" width="8.88671875" style="25" bestFit="1" customWidth="1"/>
    <col min="18" max="16384" width="9.109375" style="25"/>
  </cols>
  <sheetData>
    <row r="1" spans="1:17" s="24" customFormat="1" ht="12.75" customHeight="1" x14ac:dyDescent="0.25">
      <c r="A1" s="1" t="s">
        <v>471</v>
      </c>
      <c r="B1" s="1"/>
      <c r="C1" s="1"/>
      <c r="D1" s="1"/>
      <c r="E1" s="1" t="s">
        <v>813</v>
      </c>
      <c r="F1" s="1"/>
      <c r="G1" s="1"/>
      <c r="H1" s="1"/>
      <c r="I1" s="1"/>
      <c r="J1" s="1"/>
      <c r="K1" s="1"/>
      <c r="L1" s="1"/>
      <c r="M1" s="1"/>
      <c r="N1" s="1"/>
      <c r="O1" s="1"/>
      <c r="P1" s="1"/>
      <c r="Q1" s="1"/>
    </row>
    <row r="2" spans="1:17" ht="12.75" customHeight="1" x14ac:dyDescent="0.25">
      <c r="A2" s="3"/>
      <c r="B2" s="3"/>
      <c r="C2" s="3"/>
      <c r="D2" s="3"/>
      <c r="E2" s="39" t="s">
        <v>557</v>
      </c>
      <c r="F2" s="3"/>
      <c r="G2" s="3"/>
      <c r="H2" s="3"/>
      <c r="I2" s="3"/>
      <c r="J2" s="3"/>
      <c r="K2" s="3"/>
      <c r="L2" s="3"/>
      <c r="M2" s="3"/>
      <c r="N2" s="3"/>
      <c r="O2" s="3"/>
      <c r="P2" s="3"/>
      <c r="Q2" s="3"/>
    </row>
    <row r="3" spans="1:17" ht="12.75" customHeight="1" x14ac:dyDescent="0.3">
      <c r="A3" s="3"/>
      <c r="B3" s="3"/>
      <c r="C3" s="3"/>
      <c r="D3" s="3"/>
      <c r="E3" s="39" t="s">
        <v>814</v>
      </c>
      <c r="F3" s="3"/>
      <c r="G3" s="3"/>
      <c r="H3" s="3"/>
      <c r="I3" s="3"/>
      <c r="J3" s="3"/>
      <c r="K3" s="3"/>
      <c r="L3" s="3"/>
      <c r="M3" s="3"/>
      <c r="N3" s="3"/>
      <c r="O3" s="3"/>
      <c r="P3" s="3"/>
      <c r="Q3" s="3"/>
    </row>
    <row r="4" spans="1:17" ht="12.75" customHeight="1" x14ac:dyDescent="0.25">
      <c r="A4" s="8"/>
      <c r="B4" s="8"/>
      <c r="C4" s="8"/>
      <c r="D4" s="8"/>
      <c r="E4" s="8"/>
      <c r="F4" s="8"/>
      <c r="G4" s="8"/>
      <c r="H4" s="8"/>
      <c r="I4" s="8"/>
      <c r="J4" s="8"/>
      <c r="K4" s="8"/>
      <c r="L4" s="8"/>
      <c r="M4" s="8"/>
      <c r="N4" s="8"/>
      <c r="O4" s="8"/>
      <c r="P4" s="8"/>
      <c r="Q4" s="8"/>
    </row>
    <row r="5" spans="1:17" s="26" customFormat="1" ht="12.75" customHeight="1" x14ac:dyDescent="0.2">
      <c r="A5" s="2" t="s">
        <v>18</v>
      </c>
      <c r="B5" s="2"/>
      <c r="C5" s="2"/>
      <c r="D5" s="2"/>
      <c r="E5" s="2"/>
      <c r="F5" s="2"/>
      <c r="G5" s="2" t="s">
        <v>19</v>
      </c>
      <c r="H5" s="2"/>
      <c r="I5" s="2" t="s">
        <v>19</v>
      </c>
      <c r="J5" s="2"/>
      <c r="K5" s="2" t="s">
        <v>50</v>
      </c>
      <c r="L5" s="2"/>
      <c r="M5" s="2"/>
      <c r="N5" s="2"/>
      <c r="O5" s="2" t="s">
        <v>51</v>
      </c>
      <c r="P5" s="2"/>
      <c r="Q5" s="2"/>
    </row>
    <row r="6" spans="1:17" s="26" customFormat="1" ht="12.75" customHeight="1" x14ac:dyDescent="0.2">
      <c r="A6" s="34" t="s">
        <v>22</v>
      </c>
      <c r="B6" s="2"/>
      <c r="C6" s="2"/>
      <c r="D6" s="2"/>
      <c r="E6" s="2"/>
      <c r="F6" s="2"/>
      <c r="G6" s="34" t="s">
        <v>9</v>
      </c>
      <c r="H6" s="2"/>
      <c r="I6" s="34" t="s">
        <v>9</v>
      </c>
      <c r="J6" s="2"/>
      <c r="K6" s="102" t="s">
        <v>52</v>
      </c>
      <c r="L6" s="9"/>
      <c r="M6" s="9"/>
      <c r="N6" s="2"/>
      <c r="O6" s="102" t="s">
        <v>53</v>
      </c>
      <c r="P6" s="9"/>
      <c r="Q6" s="9"/>
    </row>
    <row r="7" spans="1:17" s="26" customFormat="1" ht="12.75" customHeight="1" x14ac:dyDescent="0.2">
      <c r="A7" s="2"/>
      <c r="B7" s="2"/>
      <c r="C7" s="2"/>
      <c r="D7" s="2"/>
      <c r="E7" s="2"/>
      <c r="F7" s="2"/>
      <c r="G7" s="2"/>
      <c r="H7" s="2"/>
      <c r="I7" s="2"/>
      <c r="J7" s="2"/>
      <c r="K7" s="17" t="s">
        <v>54</v>
      </c>
      <c r="L7" s="17" t="s">
        <v>55</v>
      </c>
      <c r="M7" s="17" t="s">
        <v>6</v>
      </c>
      <c r="N7" s="17"/>
      <c r="O7" s="17" t="s">
        <v>116</v>
      </c>
      <c r="P7" s="17" t="s">
        <v>117</v>
      </c>
      <c r="Q7" s="65" t="s">
        <v>6</v>
      </c>
    </row>
    <row r="8" spans="1:17" s="26" customFormat="1" ht="12.75" customHeight="1" x14ac:dyDescent="0.2">
      <c r="A8" s="2"/>
      <c r="B8" s="2"/>
      <c r="C8" s="2"/>
      <c r="D8" s="2"/>
      <c r="E8" s="2"/>
      <c r="F8" s="2"/>
      <c r="G8" s="9"/>
      <c r="H8" s="9"/>
      <c r="I8" s="9"/>
      <c r="J8" s="9"/>
      <c r="K8" s="106" t="s">
        <v>56</v>
      </c>
      <c r="L8" s="106" t="s">
        <v>57</v>
      </c>
      <c r="M8" s="106" t="s">
        <v>9</v>
      </c>
      <c r="N8" s="19"/>
      <c r="O8" s="106" t="s">
        <v>400</v>
      </c>
      <c r="P8" s="106" t="s">
        <v>401</v>
      </c>
      <c r="Q8" s="107" t="s">
        <v>9</v>
      </c>
    </row>
    <row r="9" spans="1:17" s="261" customFormat="1" ht="12.75" customHeight="1" x14ac:dyDescent="0.25">
      <c r="A9" s="283"/>
      <c r="B9" s="283"/>
      <c r="C9" s="283"/>
      <c r="D9" s="283"/>
      <c r="E9" s="283"/>
      <c r="F9" s="283"/>
      <c r="G9" s="260">
        <v>2024</v>
      </c>
      <c r="H9" s="283"/>
      <c r="I9" s="260">
        <v>2025</v>
      </c>
      <c r="J9" s="278"/>
      <c r="K9" s="260">
        <v>2025</v>
      </c>
      <c r="L9" s="260">
        <v>2025</v>
      </c>
      <c r="M9" s="260">
        <v>2025</v>
      </c>
      <c r="N9" s="283"/>
      <c r="O9" s="260">
        <v>2025</v>
      </c>
      <c r="P9" s="260">
        <v>2025</v>
      </c>
      <c r="Q9" s="260">
        <v>2025</v>
      </c>
    </row>
    <row r="10" spans="1:17" s="26" customFormat="1" ht="12.75" customHeight="1" x14ac:dyDescent="0.2">
      <c r="A10" s="2"/>
      <c r="B10" s="2"/>
      <c r="C10" s="2"/>
      <c r="D10" s="2"/>
      <c r="E10" s="2"/>
      <c r="F10" s="2"/>
      <c r="H10" s="2"/>
      <c r="J10" s="2"/>
      <c r="K10" s="2"/>
      <c r="L10" s="2"/>
      <c r="M10" s="2"/>
      <c r="N10" s="2"/>
      <c r="O10" s="2"/>
      <c r="P10" s="2"/>
      <c r="Q10" s="2"/>
    </row>
    <row r="11" spans="1:17" s="26" customFormat="1" ht="12.75" customHeight="1" x14ac:dyDescent="0.25">
      <c r="A11" s="2" t="s">
        <v>39</v>
      </c>
      <c r="B11" s="3"/>
      <c r="C11" s="3"/>
      <c r="D11" s="2"/>
      <c r="E11" s="2"/>
      <c r="F11" s="2"/>
      <c r="G11" s="28">
        <v>62539</v>
      </c>
      <c r="H11" s="84"/>
      <c r="I11" s="28">
        <v>61762</v>
      </c>
      <c r="J11" s="84"/>
      <c r="K11" s="28">
        <v>13678</v>
      </c>
      <c r="L11" s="28">
        <v>13675</v>
      </c>
      <c r="M11" s="15">
        <v>27353</v>
      </c>
      <c r="N11" s="163"/>
      <c r="O11" s="28">
        <v>16987</v>
      </c>
      <c r="P11" s="28">
        <v>17422</v>
      </c>
      <c r="Q11" s="15">
        <v>34409</v>
      </c>
    </row>
    <row r="12" spans="1:17" s="26" customFormat="1" ht="12.75" customHeight="1" x14ac:dyDescent="0.25">
      <c r="A12" s="2" t="s">
        <v>40</v>
      </c>
      <c r="B12" s="3"/>
      <c r="C12" s="3"/>
      <c r="D12" s="2"/>
      <c r="E12" s="2"/>
      <c r="F12" s="2"/>
      <c r="G12" s="28">
        <v>15357</v>
      </c>
      <c r="H12" s="84"/>
      <c r="I12" s="28">
        <v>15820</v>
      </c>
      <c r="J12" s="84"/>
      <c r="K12" s="28">
        <v>7558</v>
      </c>
      <c r="L12" s="28">
        <v>7662</v>
      </c>
      <c r="M12" s="15">
        <v>15220</v>
      </c>
      <c r="N12" s="163"/>
      <c r="O12" s="28">
        <v>197</v>
      </c>
      <c r="P12" s="28">
        <v>403</v>
      </c>
      <c r="Q12" s="15">
        <v>600</v>
      </c>
    </row>
    <row r="13" spans="1:17" s="26" customFormat="1" ht="12.75" customHeight="1" x14ac:dyDescent="0.25">
      <c r="A13" s="2" t="s">
        <v>41</v>
      </c>
      <c r="B13" s="3"/>
      <c r="C13" s="3"/>
      <c r="D13" s="2"/>
      <c r="E13" s="2"/>
      <c r="F13" s="2"/>
      <c r="G13" s="28">
        <v>35569</v>
      </c>
      <c r="H13" s="84"/>
      <c r="I13" s="28">
        <v>33240</v>
      </c>
      <c r="J13" s="84"/>
      <c r="K13" s="244">
        <v>18</v>
      </c>
      <c r="L13" s="244">
        <v>12</v>
      </c>
      <c r="M13" s="15">
        <v>30</v>
      </c>
      <c r="N13" s="163"/>
      <c r="O13" s="28">
        <v>16133</v>
      </c>
      <c r="P13" s="28">
        <v>17077</v>
      </c>
      <c r="Q13" s="15">
        <v>33210</v>
      </c>
    </row>
    <row r="14" spans="1:17" s="26" customFormat="1" ht="12.75" customHeight="1" x14ac:dyDescent="0.25">
      <c r="A14" s="2" t="s">
        <v>105</v>
      </c>
      <c r="B14" s="3"/>
      <c r="C14" s="3"/>
      <c r="D14" s="2"/>
      <c r="E14" s="2"/>
      <c r="F14" s="2"/>
      <c r="G14" s="28">
        <v>5336118</v>
      </c>
      <c r="H14" s="84"/>
      <c r="I14" s="28">
        <v>5440193</v>
      </c>
      <c r="J14" s="84"/>
      <c r="K14" s="28">
        <v>2466432</v>
      </c>
      <c r="L14" s="28">
        <v>2468696</v>
      </c>
      <c r="M14" s="15">
        <v>4935128</v>
      </c>
      <c r="N14" s="163"/>
      <c r="O14" s="28">
        <v>253526</v>
      </c>
      <c r="P14" s="28">
        <v>251539</v>
      </c>
      <c r="Q14" s="15">
        <v>505065</v>
      </c>
    </row>
    <row r="15" spans="1:17" s="26" customFormat="1" ht="12.75" customHeight="1" x14ac:dyDescent="0.25">
      <c r="A15" s="2" t="s">
        <v>42</v>
      </c>
      <c r="B15" s="3"/>
      <c r="C15" s="3"/>
      <c r="D15" s="2"/>
      <c r="E15" s="2"/>
      <c r="F15" s="2"/>
      <c r="G15" s="28">
        <v>2324</v>
      </c>
      <c r="H15" s="84"/>
      <c r="I15" s="28">
        <v>2425</v>
      </c>
      <c r="J15" s="84"/>
      <c r="K15" s="28">
        <v>2</v>
      </c>
      <c r="L15" s="31" t="s">
        <v>778</v>
      </c>
      <c r="M15" s="15">
        <v>2</v>
      </c>
      <c r="N15" s="163"/>
      <c r="O15" s="28">
        <v>1195</v>
      </c>
      <c r="P15" s="28">
        <v>1228</v>
      </c>
      <c r="Q15" s="15">
        <v>2423</v>
      </c>
    </row>
    <row r="16" spans="1:17" s="26" customFormat="1" ht="12.75" customHeight="1" x14ac:dyDescent="0.2">
      <c r="A16" s="2" t="s">
        <v>43</v>
      </c>
      <c r="B16" s="2"/>
      <c r="C16" s="2"/>
      <c r="D16" s="2"/>
      <c r="E16" s="2"/>
      <c r="F16" s="2"/>
      <c r="G16" s="28">
        <v>104627</v>
      </c>
      <c r="H16" s="84"/>
      <c r="I16" s="28">
        <v>71649</v>
      </c>
      <c r="J16" s="84"/>
      <c r="K16" s="28">
        <v>5069</v>
      </c>
      <c r="L16" s="28">
        <v>4897</v>
      </c>
      <c r="M16" s="15">
        <v>9966</v>
      </c>
      <c r="N16" s="163"/>
      <c r="O16" s="28">
        <v>31383</v>
      </c>
      <c r="P16" s="28">
        <v>30300</v>
      </c>
      <c r="Q16" s="15">
        <v>61683</v>
      </c>
    </row>
    <row r="17" spans="1:17" s="26" customFormat="1" ht="12.75" customHeight="1" x14ac:dyDescent="0.25">
      <c r="A17" s="2" t="s">
        <v>111</v>
      </c>
      <c r="B17" s="3"/>
      <c r="C17" s="3"/>
      <c r="D17" s="2"/>
      <c r="E17" s="2"/>
      <c r="F17" s="2"/>
      <c r="G17" s="28">
        <v>14649</v>
      </c>
      <c r="H17" s="84"/>
      <c r="I17" s="28">
        <v>13133</v>
      </c>
      <c r="J17" s="84"/>
      <c r="K17" s="31" t="s">
        <v>778</v>
      </c>
      <c r="L17" s="31" t="s">
        <v>778</v>
      </c>
      <c r="M17" s="31" t="s">
        <v>778</v>
      </c>
      <c r="N17" s="163"/>
      <c r="O17" s="28">
        <v>6450</v>
      </c>
      <c r="P17" s="28">
        <v>6683</v>
      </c>
      <c r="Q17" s="15">
        <v>13133</v>
      </c>
    </row>
    <row r="18" spans="1:17" s="26" customFormat="1" ht="12.75" customHeight="1" x14ac:dyDescent="0.2">
      <c r="A18" s="2" t="s">
        <v>30</v>
      </c>
      <c r="B18" s="2"/>
      <c r="C18" s="2"/>
      <c r="D18" s="2"/>
      <c r="E18" s="2"/>
      <c r="F18" s="2"/>
      <c r="G18" s="28">
        <v>28923</v>
      </c>
      <c r="H18" s="84"/>
      <c r="I18" s="28">
        <v>12544</v>
      </c>
      <c r="J18" s="84"/>
      <c r="K18" s="28">
        <v>5956</v>
      </c>
      <c r="L18" s="28">
        <v>5443</v>
      </c>
      <c r="M18" s="15">
        <v>11399</v>
      </c>
      <c r="N18" s="163"/>
      <c r="O18" s="28">
        <v>573</v>
      </c>
      <c r="P18" s="28">
        <v>572</v>
      </c>
      <c r="Q18" s="15">
        <v>1145</v>
      </c>
    </row>
    <row r="19" spans="1:17" s="26" customFormat="1" ht="12.75" customHeight="1" x14ac:dyDescent="0.2">
      <c r="A19" s="2" t="s">
        <v>31</v>
      </c>
      <c r="B19" s="2"/>
      <c r="C19" s="2"/>
      <c r="D19" s="2"/>
      <c r="E19" s="2"/>
      <c r="F19" s="2"/>
      <c r="G19" s="28">
        <v>89409</v>
      </c>
      <c r="H19" s="84"/>
      <c r="I19" s="28">
        <v>88216</v>
      </c>
      <c r="J19" s="84"/>
      <c r="K19" s="28">
        <v>10282</v>
      </c>
      <c r="L19" s="28">
        <v>10312</v>
      </c>
      <c r="M19" s="15">
        <v>20594</v>
      </c>
      <c r="N19" s="163"/>
      <c r="O19" s="28">
        <v>33423</v>
      </c>
      <c r="P19" s="28">
        <v>34199</v>
      </c>
      <c r="Q19" s="15">
        <v>67622</v>
      </c>
    </row>
    <row r="20" spans="1:17" s="26" customFormat="1" ht="12.75" customHeight="1" x14ac:dyDescent="0.2">
      <c r="A20" s="2" t="s">
        <v>32</v>
      </c>
      <c r="B20" s="2"/>
      <c r="C20" s="2"/>
      <c r="D20" s="2"/>
      <c r="E20" s="2"/>
      <c r="F20" s="2"/>
      <c r="G20" s="28">
        <v>26666</v>
      </c>
      <c r="H20" s="84"/>
      <c r="I20" s="28">
        <v>29249</v>
      </c>
      <c r="J20" s="84"/>
      <c r="K20" s="28">
        <v>13593</v>
      </c>
      <c r="L20" s="28">
        <v>13844</v>
      </c>
      <c r="M20" s="15">
        <v>27437</v>
      </c>
      <c r="N20" s="163"/>
      <c r="O20" s="28">
        <v>989</v>
      </c>
      <c r="P20" s="28">
        <v>823</v>
      </c>
      <c r="Q20" s="15">
        <v>1812</v>
      </c>
    </row>
    <row r="21" spans="1:17" s="26" customFormat="1" ht="12.75" customHeight="1" x14ac:dyDescent="0.2">
      <c r="A21" s="2" t="s">
        <v>33</v>
      </c>
      <c r="B21" s="2"/>
      <c r="C21" s="2"/>
      <c r="D21" s="2"/>
      <c r="E21" s="2"/>
      <c r="F21" s="2"/>
      <c r="G21" s="28">
        <v>221938</v>
      </c>
      <c r="H21" s="84"/>
      <c r="I21" s="28">
        <v>251519</v>
      </c>
      <c r="J21" s="84"/>
      <c r="K21" s="28">
        <v>5985</v>
      </c>
      <c r="L21" s="28">
        <v>6163</v>
      </c>
      <c r="M21" s="15">
        <v>12148</v>
      </c>
      <c r="N21" s="163"/>
      <c r="O21" s="28">
        <v>117893</v>
      </c>
      <c r="P21" s="28">
        <v>121478</v>
      </c>
      <c r="Q21" s="15">
        <v>239371</v>
      </c>
    </row>
    <row r="22" spans="1:17" s="26" customFormat="1" ht="12.75" customHeight="1" x14ac:dyDescent="0.25">
      <c r="A22" s="2" t="s">
        <v>84</v>
      </c>
      <c r="B22" s="3"/>
      <c r="C22" s="3"/>
      <c r="D22" s="2"/>
      <c r="E22" s="2"/>
      <c r="F22" s="2"/>
      <c r="G22" s="28">
        <v>11490</v>
      </c>
      <c r="H22" s="84"/>
      <c r="I22" s="28">
        <v>12713</v>
      </c>
      <c r="J22" s="84"/>
      <c r="K22" s="244" t="s">
        <v>778</v>
      </c>
      <c r="L22" s="244" t="s">
        <v>778</v>
      </c>
      <c r="M22" s="244" t="s">
        <v>778</v>
      </c>
      <c r="N22" s="163"/>
      <c r="O22" s="28">
        <v>6292</v>
      </c>
      <c r="P22" s="28">
        <v>6421</v>
      </c>
      <c r="Q22" s="15">
        <v>12713</v>
      </c>
    </row>
    <row r="23" spans="1:17" s="26" customFormat="1" ht="12.75" customHeight="1" x14ac:dyDescent="0.25">
      <c r="A23" s="2" t="s">
        <v>44</v>
      </c>
      <c r="B23" s="3"/>
      <c r="C23" s="3"/>
      <c r="D23" s="2"/>
      <c r="E23" s="2"/>
      <c r="F23" s="2"/>
      <c r="G23" s="28">
        <v>11250</v>
      </c>
      <c r="H23" s="84"/>
      <c r="I23" s="28">
        <v>393</v>
      </c>
      <c r="J23" s="84"/>
      <c r="K23" s="28">
        <v>110</v>
      </c>
      <c r="L23" s="28">
        <v>140</v>
      </c>
      <c r="M23" s="15">
        <v>250</v>
      </c>
      <c r="N23" s="163"/>
      <c r="O23" s="28">
        <v>82</v>
      </c>
      <c r="P23" s="28">
        <v>61</v>
      </c>
      <c r="Q23" s="15">
        <v>143</v>
      </c>
    </row>
    <row r="24" spans="1:17" s="26" customFormat="1" ht="12.75" customHeight="1" x14ac:dyDescent="0.25">
      <c r="A24" s="2" t="s">
        <v>112</v>
      </c>
      <c r="B24" s="3"/>
      <c r="C24" s="3"/>
      <c r="D24" s="2"/>
      <c r="E24" s="2"/>
      <c r="F24" s="2"/>
      <c r="G24" s="28">
        <v>127901</v>
      </c>
      <c r="H24" s="84"/>
      <c r="I24" s="28">
        <v>115901</v>
      </c>
      <c r="J24" s="84"/>
      <c r="K24" s="28">
        <v>57972</v>
      </c>
      <c r="L24" s="28">
        <v>57506</v>
      </c>
      <c r="M24" s="15">
        <v>115478</v>
      </c>
      <c r="N24" s="163"/>
      <c r="O24" s="28">
        <v>202</v>
      </c>
      <c r="P24" s="28">
        <v>221</v>
      </c>
      <c r="Q24" s="15">
        <v>423</v>
      </c>
    </row>
    <row r="25" spans="1:17" s="26" customFormat="1" ht="12.75" customHeight="1" x14ac:dyDescent="0.2">
      <c r="A25" s="2" t="s">
        <v>270</v>
      </c>
      <c r="B25" s="2"/>
      <c r="C25" s="2"/>
      <c r="D25" s="2"/>
      <c r="E25" s="2"/>
      <c r="F25" s="2"/>
      <c r="G25" s="28">
        <v>980462</v>
      </c>
      <c r="H25" s="84"/>
      <c r="I25" s="28">
        <v>1104751</v>
      </c>
      <c r="J25" s="84"/>
      <c r="K25" s="28">
        <v>26259</v>
      </c>
      <c r="L25" s="28">
        <v>26451</v>
      </c>
      <c r="M25" s="15">
        <v>52710</v>
      </c>
      <c r="N25" s="163"/>
      <c r="O25" s="28">
        <v>521354</v>
      </c>
      <c r="P25" s="28">
        <v>530687</v>
      </c>
      <c r="Q25" s="15">
        <v>1052041</v>
      </c>
    </row>
    <row r="26" spans="1:17" s="26" customFormat="1" ht="12.75" customHeight="1" x14ac:dyDescent="0.25">
      <c r="A26" s="2" t="s">
        <v>45</v>
      </c>
      <c r="B26" s="3"/>
      <c r="C26" s="3"/>
      <c r="D26" s="2"/>
      <c r="E26" s="2"/>
      <c r="F26" s="2"/>
      <c r="G26" s="28">
        <v>18126</v>
      </c>
      <c r="H26" s="84"/>
      <c r="I26" s="28">
        <v>17904</v>
      </c>
      <c r="J26" s="84"/>
      <c r="K26" s="244">
        <v>13</v>
      </c>
      <c r="L26" s="28">
        <v>14</v>
      </c>
      <c r="M26" s="15">
        <v>27</v>
      </c>
      <c r="N26" s="163"/>
      <c r="O26" s="28">
        <v>8869</v>
      </c>
      <c r="P26" s="28">
        <v>9008</v>
      </c>
      <c r="Q26" s="15">
        <v>17877</v>
      </c>
    </row>
    <row r="27" spans="1:17" s="26" customFormat="1" ht="12.75" customHeight="1" x14ac:dyDescent="0.2">
      <c r="A27" s="2" t="s">
        <v>104</v>
      </c>
      <c r="B27" s="2"/>
      <c r="C27" s="2"/>
      <c r="D27" s="2"/>
      <c r="E27" s="2"/>
      <c r="F27" s="2"/>
      <c r="G27" s="28">
        <v>905763</v>
      </c>
      <c r="H27" s="84"/>
      <c r="I27" s="28">
        <v>856286</v>
      </c>
      <c r="J27" s="84"/>
      <c r="K27" s="28">
        <v>255698</v>
      </c>
      <c r="L27" s="28">
        <v>248110</v>
      </c>
      <c r="M27" s="15">
        <v>503808</v>
      </c>
      <c r="N27" s="163"/>
      <c r="O27" s="28">
        <v>174551</v>
      </c>
      <c r="P27" s="28">
        <v>177927</v>
      </c>
      <c r="Q27" s="15">
        <v>352478</v>
      </c>
    </row>
    <row r="28" spans="1:17" s="26" customFormat="1" ht="12.75" customHeight="1" x14ac:dyDescent="0.25">
      <c r="A28" s="2" t="s">
        <v>85</v>
      </c>
      <c r="B28" s="3"/>
      <c r="C28" s="3"/>
      <c r="D28" s="2"/>
      <c r="E28" s="2"/>
      <c r="F28" s="2"/>
      <c r="G28" s="28">
        <v>3394</v>
      </c>
      <c r="H28" s="84"/>
      <c r="I28" s="28">
        <v>3807</v>
      </c>
      <c r="J28" s="84"/>
      <c r="K28" s="267">
        <v>23</v>
      </c>
      <c r="L28" s="28">
        <v>19</v>
      </c>
      <c r="M28" s="15">
        <v>42</v>
      </c>
      <c r="N28" s="163"/>
      <c r="O28" s="28">
        <v>1679</v>
      </c>
      <c r="P28" s="28">
        <v>2086</v>
      </c>
      <c r="Q28" s="15">
        <v>3765</v>
      </c>
    </row>
    <row r="29" spans="1:17" s="26" customFormat="1" ht="12.75" customHeight="1" x14ac:dyDescent="0.2">
      <c r="A29" s="2" t="s">
        <v>86</v>
      </c>
      <c r="B29" s="2"/>
      <c r="C29" s="2"/>
      <c r="D29" s="2"/>
      <c r="E29" s="2"/>
      <c r="F29" s="2"/>
      <c r="G29" s="28">
        <v>60747</v>
      </c>
      <c r="H29" s="84"/>
      <c r="I29" s="28">
        <v>38244</v>
      </c>
      <c r="J29" s="84"/>
      <c r="K29" s="28">
        <v>19134</v>
      </c>
      <c r="L29" s="28">
        <v>19086</v>
      </c>
      <c r="M29" s="15">
        <v>38220</v>
      </c>
      <c r="N29" s="163"/>
      <c r="O29" s="31" t="s">
        <v>778</v>
      </c>
      <c r="P29" s="28">
        <v>24</v>
      </c>
      <c r="Q29" s="15">
        <v>24</v>
      </c>
    </row>
    <row r="30" spans="1:17" s="26" customFormat="1" ht="12.75" customHeight="1" x14ac:dyDescent="0.25">
      <c r="A30" s="2" t="s">
        <v>108</v>
      </c>
      <c r="B30" s="3"/>
      <c r="C30" s="3"/>
      <c r="D30" s="2"/>
      <c r="E30" s="2"/>
      <c r="F30" s="2"/>
      <c r="G30" s="28">
        <v>7465</v>
      </c>
      <c r="H30" s="84"/>
      <c r="I30" s="28">
        <v>7518</v>
      </c>
      <c r="J30" s="84"/>
      <c r="K30" s="28">
        <v>2256</v>
      </c>
      <c r="L30" s="28">
        <v>2249</v>
      </c>
      <c r="M30" s="15">
        <v>4505</v>
      </c>
      <c r="N30" s="163"/>
      <c r="O30" s="28">
        <v>1452</v>
      </c>
      <c r="P30" s="28">
        <v>1561</v>
      </c>
      <c r="Q30" s="15">
        <v>3013</v>
      </c>
    </row>
    <row r="31" spans="1:17" s="26" customFormat="1" ht="12.75" customHeight="1" x14ac:dyDescent="0.2">
      <c r="A31" s="2" t="s">
        <v>38</v>
      </c>
      <c r="B31" s="2"/>
      <c r="C31" s="2"/>
      <c r="D31" s="2"/>
      <c r="E31" s="2"/>
      <c r="F31" s="2"/>
      <c r="G31" s="28">
        <v>101521</v>
      </c>
      <c r="H31" s="84"/>
      <c r="I31" s="28">
        <v>97187</v>
      </c>
      <c r="J31" s="84"/>
      <c r="K31" s="28">
        <v>142</v>
      </c>
      <c r="L31" s="28">
        <v>120</v>
      </c>
      <c r="M31" s="15">
        <v>262</v>
      </c>
      <c r="N31" s="163"/>
      <c r="O31" s="28">
        <v>48445</v>
      </c>
      <c r="P31" s="28">
        <v>48480</v>
      </c>
      <c r="Q31" s="15">
        <v>96925</v>
      </c>
    </row>
    <row r="32" spans="1:17" s="26" customFormat="1" ht="12.75" customHeight="1" x14ac:dyDescent="0.2">
      <c r="A32" s="2" t="s">
        <v>34</v>
      </c>
      <c r="B32" s="2"/>
      <c r="C32" s="2"/>
      <c r="D32" s="2"/>
      <c r="E32" s="2"/>
      <c r="F32" s="2"/>
      <c r="G32" s="28">
        <v>337432</v>
      </c>
      <c r="H32" s="84"/>
      <c r="I32" s="28">
        <v>312357</v>
      </c>
      <c r="J32" s="84"/>
      <c r="K32" s="28">
        <v>22770</v>
      </c>
      <c r="L32" s="28">
        <v>23201</v>
      </c>
      <c r="M32" s="15">
        <v>45971</v>
      </c>
      <c r="N32" s="163"/>
      <c r="O32" s="28">
        <v>132062</v>
      </c>
      <c r="P32" s="28">
        <v>134324</v>
      </c>
      <c r="Q32" s="15">
        <v>266386</v>
      </c>
    </row>
    <row r="33" spans="1:17" s="26" customFormat="1" ht="12.75" customHeight="1" x14ac:dyDescent="0.2">
      <c r="A33" s="2" t="s">
        <v>87</v>
      </c>
      <c r="B33" s="2"/>
      <c r="C33" s="2"/>
      <c r="D33" s="2"/>
      <c r="E33" s="2"/>
      <c r="F33" s="2"/>
      <c r="G33" s="28">
        <v>22758715</v>
      </c>
      <c r="H33" s="241"/>
      <c r="I33" s="28">
        <v>24319739</v>
      </c>
      <c r="J33" s="241"/>
      <c r="K33" s="28">
        <v>10075387</v>
      </c>
      <c r="L33" s="28">
        <v>10120639</v>
      </c>
      <c r="M33" s="15">
        <v>20196026</v>
      </c>
      <c r="N33" s="198"/>
      <c r="O33" s="28">
        <v>2075600</v>
      </c>
      <c r="P33" s="28">
        <v>2048113</v>
      </c>
      <c r="Q33" s="15">
        <v>4123713</v>
      </c>
    </row>
    <row r="34" spans="1:17" s="26" customFormat="1" ht="12.75" customHeight="1" x14ac:dyDescent="0.2">
      <c r="A34" s="2" t="s">
        <v>88</v>
      </c>
      <c r="B34" s="2"/>
      <c r="C34" s="2"/>
      <c r="D34" s="2"/>
      <c r="E34" s="2"/>
      <c r="F34" s="2"/>
      <c r="G34" s="28">
        <v>1015711</v>
      </c>
      <c r="H34" s="84"/>
      <c r="I34" s="28">
        <v>27853</v>
      </c>
      <c r="J34" s="84"/>
      <c r="K34" s="28">
        <v>1724</v>
      </c>
      <c r="L34" s="28">
        <v>1866</v>
      </c>
      <c r="M34" s="15">
        <v>3590</v>
      </c>
      <c r="N34" s="163"/>
      <c r="O34" s="28">
        <v>12424</v>
      </c>
      <c r="P34" s="28">
        <v>11839</v>
      </c>
      <c r="Q34" s="15">
        <v>24263</v>
      </c>
    </row>
    <row r="35" spans="1:17" s="26" customFormat="1" ht="12.75" customHeight="1" x14ac:dyDescent="0.25">
      <c r="A35" s="2" t="s">
        <v>89</v>
      </c>
      <c r="B35" s="3"/>
      <c r="C35" s="3"/>
      <c r="D35" s="2"/>
      <c r="E35" s="2"/>
      <c r="F35" s="2"/>
      <c r="G35" s="28">
        <v>364767</v>
      </c>
      <c r="H35" s="84"/>
      <c r="I35" s="28">
        <v>341571</v>
      </c>
      <c r="J35" s="84"/>
      <c r="K35" s="28">
        <v>171167</v>
      </c>
      <c r="L35" s="28">
        <v>170275</v>
      </c>
      <c r="M35" s="15">
        <v>341442</v>
      </c>
      <c r="N35" s="163"/>
      <c r="O35" s="28">
        <v>72</v>
      </c>
      <c r="P35" s="28">
        <v>57</v>
      </c>
      <c r="Q35" s="15">
        <v>129</v>
      </c>
    </row>
    <row r="36" spans="1:17" s="26" customFormat="1" ht="12.75" customHeight="1" x14ac:dyDescent="0.25">
      <c r="A36" s="2" t="s">
        <v>90</v>
      </c>
      <c r="B36" s="3"/>
      <c r="C36" s="3"/>
      <c r="D36" s="2"/>
      <c r="E36" s="2"/>
      <c r="F36" s="2"/>
      <c r="G36" s="28">
        <v>78658</v>
      </c>
      <c r="H36" s="84"/>
      <c r="I36" s="28">
        <v>87930</v>
      </c>
      <c r="J36" s="84"/>
      <c r="K36" s="28">
        <v>44111</v>
      </c>
      <c r="L36" s="28">
        <v>43812</v>
      </c>
      <c r="M36" s="15">
        <v>87923</v>
      </c>
      <c r="N36" s="163"/>
      <c r="O36" s="28">
        <v>3</v>
      </c>
      <c r="P36" s="28">
        <v>4</v>
      </c>
      <c r="Q36" s="15">
        <v>7</v>
      </c>
    </row>
    <row r="37" spans="1:17" s="26" customFormat="1" ht="12.75" customHeight="1" x14ac:dyDescent="0.2">
      <c r="A37" s="2" t="s">
        <v>109</v>
      </c>
      <c r="B37" s="2"/>
      <c r="C37" s="2"/>
      <c r="D37" s="2"/>
      <c r="E37" s="2"/>
      <c r="F37" s="2"/>
      <c r="G37" s="28">
        <v>58923</v>
      </c>
      <c r="H37" s="84"/>
      <c r="I37" s="28">
        <v>56965</v>
      </c>
      <c r="J37" s="84"/>
      <c r="K37" s="28">
        <v>4654</v>
      </c>
      <c r="L37" s="28">
        <v>4516</v>
      </c>
      <c r="M37" s="15">
        <v>9170</v>
      </c>
      <c r="N37" s="163"/>
      <c r="O37" s="28">
        <v>23258</v>
      </c>
      <c r="P37" s="28">
        <v>24537</v>
      </c>
      <c r="Q37" s="15">
        <v>47795</v>
      </c>
    </row>
    <row r="38" spans="1:17" s="26" customFormat="1" ht="12.75" customHeight="1" x14ac:dyDescent="0.25">
      <c r="A38" s="2" t="s">
        <v>46</v>
      </c>
      <c r="B38" s="3"/>
      <c r="C38" s="3"/>
      <c r="D38" s="2"/>
      <c r="E38" s="2"/>
      <c r="F38" s="2"/>
      <c r="G38" s="28">
        <v>5552</v>
      </c>
      <c r="H38" s="84"/>
      <c r="I38" s="28">
        <v>5292</v>
      </c>
      <c r="J38" s="84"/>
      <c r="K38" s="28">
        <v>18</v>
      </c>
      <c r="L38" s="28">
        <v>19</v>
      </c>
      <c r="M38" s="15">
        <v>37</v>
      </c>
      <c r="N38" s="163"/>
      <c r="O38" s="28">
        <v>2632</v>
      </c>
      <c r="P38" s="28">
        <v>2623</v>
      </c>
      <c r="Q38" s="15">
        <v>5255</v>
      </c>
    </row>
    <row r="39" spans="1:17" s="26" customFormat="1" ht="12.75" customHeight="1" x14ac:dyDescent="0.25">
      <c r="A39" s="2" t="s">
        <v>491</v>
      </c>
      <c r="B39" s="3"/>
      <c r="C39" s="3"/>
      <c r="D39" s="2"/>
      <c r="E39" s="2"/>
      <c r="F39" s="2"/>
      <c r="G39" s="28">
        <v>23072</v>
      </c>
      <c r="H39" s="84"/>
      <c r="I39" s="28">
        <v>26495</v>
      </c>
      <c r="J39" s="84"/>
      <c r="K39" s="28">
        <v>11219</v>
      </c>
      <c r="L39" s="28">
        <v>10376</v>
      </c>
      <c r="M39" s="15">
        <v>21595</v>
      </c>
      <c r="N39" s="163"/>
      <c r="O39" s="28">
        <v>2428</v>
      </c>
      <c r="P39" s="28">
        <v>2472</v>
      </c>
      <c r="Q39" s="15">
        <v>4900</v>
      </c>
    </row>
    <row r="40" spans="1:17" s="26" customFormat="1" ht="12.75" customHeight="1" x14ac:dyDescent="0.25">
      <c r="A40" s="2" t="s">
        <v>47</v>
      </c>
      <c r="B40" s="3"/>
      <c r="C40" s="3"/>
      <c r="D40" s="2"/>
      <c r="E40" s="2"/>
      <c r="F40" s="2"/>
      <c r="G40" s="28">
        <v>1933</v>
      </c>
      <c r="H40" s="84"/>
      <c r="I40" s="28">
        <v>2322</v>
      </c>
      <c r="J40" s="84"/>
      <c r="K40" s="31" t="s">
        <v>778</v>
      </c>
      <c r="L40" s="244">
        <v>3</v>
      </c>
      <c r="M40" s="15">
        <v>3</v>
      </c>
      <c r="N40" s="163"/>
      <c r="O40" s="28">
        <v>1068</v>
      </c>
      <c r="P40" s="28">
        <v>1251</v>
      </c>
      <c r="Q40" s="15">
        <v>2319</v>
      </c>
    </row>
    <row r="41" spans="1:17" s="26" customFormat="1" ht="12.75" customHeight="1" x14ac:dyDescent="0.25">
      <c r="A41" s="2" t="s">
        <v>785</v>
      </c>
      <c r="B41" s="3"/>
      <c r="C41" s="3"/>
      <c r="D41" s="2"/>
      <c r="E41" s="20"/>
      <c r="F41" s="2"/>
      <c r="G41" s="28">
        <v>15676</v>
      </c>
      <c r="H41" s="84"/>
      <c r="I41" s="28">
        <v>17026</v>
      </c>
      <c r="J41" s="84"/>
      <c r="K41" s="28">
        <v>132</v>
      </c>
      <c r="L41" s="28">
        <v>127</v>
      </c>
      <c r="M41" s="15">
        <v>259</v>
      </c>
      <c r="N41" s="163"/>
      <c r="O41" s="28">
        <v>8177</v>
      </c>
      <c r="P41" s="28">
        <v>8590</v>
      </c>
      <c r="Q41" s="15">
        <v>16767</v>
      </c>
    </row>
    <row r="42" spans="1:17" s="26" customFormat="1" ht="12.75" customHeight="1" x14ac:dyDescent="0.2">
      <c r="A42" s="2" t="s">
        <v>35</v>
      </c>
      <c r="B42" s="2"/>
      <c r="C42" s="2"/>
      <c r="D42" s="2"/>
      <c r="E42" s="2"/>
      <c r="F42" s="2"/>
      <c r="G42" s="28">
        <v>675309</v>
      </c>
      <c r="H42" s="84"/>
      <c r="I42" s="28">
        <v>721355</v>
      </c>
      <c r="J42" s="84"/>
      <c r="K42" s="28">
        <v>13275</v>
      </c>
      <c r="L42" s="28">
        <v>13203</v>
      </c>
      <c r="M42" s="15">
        <v>26478</v>
      </c>
      <c r="N42" s="163"/>
      <c r="O42" s="28">
        <v>344457</v>
      </c>
      <c r="P42" s="28">
        <v>350420</v>
      </c>
      <c r="Q42" s="15">
        <v>694877</v>
      </c>
    </row>
    <row r="43" spans="1:17" s="26" customFormat="1" ht="12.75" customHeight="1" x14ac:dyDescent="0.25">
      <c r="A43" s="2" t="s">
        <v>48</v>
      </c>
      <c r="B43" s="3"/>
      <c r="C43" s="3"/>
      <c r="D43" s="2"/>
      <c r="E43" s="2"/>
      <c r="F43" s="2"/>
      <c r="G43" s="28">
        <v>11994</v>
      </c>
      <c r="H43" s="84"/>
      <c r="I43" s="28">
        <v>11636</v>
      </c>
      <c r="J43" s="84"/>
      <c r="K43" s="28">
        <v>25</v>
      </c>
      <c r="L43" s="28">
        <v>22</v>
      </c>
      <c r="M43" s="15">
        <v>47</v>
      </c>
      <c r="N43" s="163"/>
      <c r="O43" s="28">
        <v>5795</v>
      </c>
      <c r="P43" s="28">
        <v>5794</v>
      </c>
      <c r="Q43" s="15">
        <v>11589</v>
      </c>
    </row>
    <row r="44" spans="1:17" s="26" customFormat="1" ht="12.75" customHeight="1" x14ac:dyDescent="0.2">
      <c r="A44" s="2" t="s">
        <v>36</v>
      </c>
      <c r="B44" s="2"/>
      <c r="C44" s="2"/>
      <c r="D44" s="2"/>
      <c r="E44" s="2"/>
      <c r="F44" s="2"/>
      <c r="G44" s="28">
        <v>294125</v>
      </c>
      <c r="H44" s="84"/>
      <c r="I44" s="28">
        <v>262135</v>
      </c>
      <c r="J44" s="84"/>
      <c r="K44" s="28">
        <v>5003</v>
      </c>
      <c r="L44" s="28">
        <v>4879</v>
      </c>
      <c r="M44" s="15">
        <v>9882</v>
      </c>
      <c r="N44" s="163"/>
      <c r="O44" s="28">
        <v>126623</v>
      </c>
      <c r="P44" s="28">
        <v>125630</v>
      </c>
      <c r="Q44" s="15">
        <v>252253</v>
      </c>
    </row>
    <row r="45" spans="1:17" s="26" customFormat="1" ht="12.75" customHeight="1" x14ac:dyDescent="0.25">
      <c r="A45" s="2" t="s">
        <v>91</v>
      </c>
      <c r="B45" s="3"/>
      <c r="C45" s="3"/>
      <c r="D45" s="3"/>
      <c r="E45" s="3"/>
      <c r="F45" s="3"/>
      <c r="G45" s="28">
        <v>125712</v>
      </c>
      <c r="H45" s="84"/>
      <c r="I45" s="28">
        <v>111238</v>
      </c>
      <c r="J45" s="84"/>
      <c r="K45" s="28">
        <v>50979</v>
      </c>
      <c r="L45" s="28">
        <v>53262</v>
      </c>
      <c r="M45" s="15">
        <v>104241</v>
      </c>
      <c r="N45" s="163"/>
      <c r="O45" s="28">
        <v>3428</v>
      </c>
      <c r="P45" s="28">
        <v>3569</v>
      </c>
      <c r="Q45" s="15">
        <v>6997</v>
      </c>
    </row>
    <row r="46" spans="1:17" s="26" customFormat="1" ht="12.75" customHeight="1" x14ac:dyDescent="0.2">
      <c r="A46" s="2" t="s">
        <v>92</v>
      </c>
      <c r="B46" s="2"/>
      <c r="C46" s="2"/>
      <c r="D46" s="2"/>
      <c r="E46" s="2"/>
      <c r="F46" s="2"/>
      <c r="G46" s="28">
        <v>239995</v>
      </c>
      <c r="H46" s="84"/>
      <c r="I46" s="28">
        <v>246956</v>
      </c>
      <c r="J46" s="84"/>
      <c r="K46" s="28">
        <v>8001</v>
      </c>
      <c r="L46" s="28">
        <v>8898</v>
      </c>
      <c r="M46" s="15">
        <v>16899</v>
      </c>
      <c r="N46" s="163"/>
      <c r="O46" s="28">
        <v>115615</v>
      </c>
      <c r="P46" s="28">
        <v>114442</v>
      </c>
      <c r="Q46" s="15">
        <v>230057</v>
      </c>
    </row>
    <row r="47" spans="1:17" s="26" customFormat="1" ht="12.75" customHeight="1" x14ac:dyDescent="0.2">
      <c r="A47" s="2" t="s">
        <v>93</v>
      </c>
      <c r="B47" s="2"/>
      <c r="C47" s="2"/>
      <c r="D47" s="2"/>
      <c r="E47" s="2"/>
      <c r="F47" s="2"/>
      <c r="G47" s="28">
        <v>202395</v>
      </c>
      <c r="H47" s="84"/>
      <c r="I47" s="28">
        <v>168521</v>
      </c>
      <c r="J47" s="84"/>
      <c r="K47" s="28">
        <v>581</v>
      </c>
      <c r="L47" s="28">
        <v>517</v>
      </c>
      <c r="M47" s="15">
        <v>1098</v>
      </c>
      <c r="N47" s="163"/>
      <c r="O47" s="28">
        <v>82197</v>
      </c>
      <c r="P47" s="28">
        <v>85226</v>
      </c>
      <c r="Q47" s="15">
        <v>167423</v>
      </c>
    </row>
    <row r="48" spans="1:17" s="26" customFormat="1" ht="12.75" customHeight="1" x14ac:dyDescent="0.25">
      <c r="A48" s="2" t="s">
        <v>49</v>
      </c>
      <c r="B48" s="3"/>
      <c r="C48" s="3"/>
      <c r="D48" s="2"/>
      <c r="E48" s="2"/>
      <c r="F48" s="2"/>
      <c r="G48" s="28">
        <v>72486</v>
      </c>
      <c r="H48" s="84"/>
      <c r="I48" s="28">
        <v>48668</v>
      </c>
      <c r="J48" s="84"/>
      <c r="K48" s="28">
        <v>24708</v>
      </c>
      <c r="L48" s="28">
        <v>23721</v>
      </c>
      <c r="M48" s="15">
        <v>48429</v>
      </c>
      <c r="N48" s="163"/>
      <c r="O48" s="28">
        <v>121</v>
      </c>
      <c r="P48" s="28">
        <v>118</v>
      </c>
      <c r="Q48" s="15">
        <v>239</v>
      </c>
    </row>
    <row r="49" spans="1:17" ht="12.75" customHeight="1" x14ac:dyDescent="0.25">
      <c r="A49" s="9" t="s">
        <v>37</v>
      </c>
      <c r="B49" s="9"/>
      <c r="C49" s="9"/>
      <c r="D49" s="9"/>
      <c r="E49" s="9"/>
      <c r="F49" s="9"/>
      <c r="G49" s="90">
        <v>30814</v>
      </c>
      <c r="H49" s="108"/>
      <c r="I49" s="28">
        <v>26971</v>
      </c>
      <c r="J49" s="108"/>
      <c r="K49" s="90">
        <v>1223</v>
      </c>
      <c r="L49" s="90">
        <v>1226</v>
      </c>
      <c r="M49" s="15">
        <v>2449</v>
      </c>
      <c r="N49" s="181"/>
      <c r="O49" s="90">
        <v>11922</v>
      </c>
      <c r="P49" s="90">
        <v>12600</v>
      </c>
      <c r="Q49" s="15">
        <v>24522</v>
      </c>
    </row>
    <row r="50" spans="1:17" ht="12.75" customHeight="1" x14ac:dyDescent="0.25">
      <c r="A50" s="259" t="s">
        <v>721</v>
      </c>
      <c r="B50" s="278"/>
      <c r="C50" s="278"/>
      <c r="D50" s="278"/>
      <c r="E50" s="278"/>
      <c r="F50" s="278"/>
      <c r="G50" s="279">
        <v>34479507</v>
      </c>
      <c r="H50" s="280"/>
      <c r="I50" s="279">
        <v>35069484</v>
      </c>
      <c r="J50" s="280"/>
      <c r="K50" s="279">
        <v>13325157</v>
      </c>
      <c r="L50" s="279">
        <v>13364961</v>
      </c>
      <c r="M50" s="279">
        <v>26690118</v>
      </c>
      <c r="N50" s="281"/>
      <c r="O50" s="279">
        <v>4189557</v>
      </c>
      <c r="P50" s="279">
        <v>4189809</v>
      </c>
      <c r="Q50" s="279">
        <v>8379366</v>
      </c>
    </row>
    <row r="51" spans="1:17" s="26" customFormat="1" ht="12.75" customHeight="1" x14ac:dyDescent="0.25">
      <c r="A51" s="3"/>
      <c r="B51" s="3"/>
      <c r="C51" s="3"/>
      <c r="D51" s="3"/>
      <c r="E51" s="3"/>
      <c r="F51" s="3"/>
      <c r="G51" s="3"/>
      <c r="H51" s="3"/>
      <c r="I51" s="3"/>
      <c r="J51" s="10"/>
      <c r="M51" s="16"/>
      <c r="P51" s="3"/>
      <c r="Q51" s="3"/>
    </row>
    <row r="52" spans="1:17" s="26" customFormat="1" ht="12.75" customHeight="1" x14ac:dyDescent="0.25">
      <c r="A52" s="57" t="s">
        <v>551</v>
      </c>
      <c r="B52" s="40"/>
      <c r="C52" s="40"/>
      <c r="D52" s="25"/>
      <c r="E52" s="25"/>
      <c r="F52" s="25"/>
      <c r="G52" s="25"/>
      <c r="H52" s="25"/>
      <c r="I52" s="25"/>
      <c r="J52" s="25"/>
      <c r="K52" s="25"/>
      <c r="L52" s="25"/>
      <c r="M52" s="25"/>
      <c r="N52" s="25"/>
      <c r="O52" s="25"/>
      <c r="P52" s="25"/>
      <c r="Q52" s="25"/>
    </row>
    <row r="53" spans="1:17" s="26" customFormat="1" ht="12.75" customHeight="1" x14ac:dyDescent="0.25">
      <c r="A53" s="99" t="s">
        <v>433</v>
      </c>
      <c r="B53" s="40"/>
      <c r="C53" s="40"/>
      <c r="D53" s="25"/>
      <c r="E53" s="25"/>
      <c r="F53" s="25"/>
      <c r="G53" s="25"/>
      <c r="H53" s="25"/>
      <c r="I53" s="25"/>
      <c r="J53" s="25"/>
      <c r="K53" s="25"/>
      <c r="L53" s="25"/>
      <c r="M53" s="25"/>
      <c r="N53" s="25"/>
      <c r="O53" s="25"/>
      <c r="P53" s="25"/>
      <c r="Q53" s="25"/>
    </row>
    <row r="54" spans="1:17" ht="12.75" customHeight="1" x14ac:dyDescent="0.25">
      <c r="A54" s="11">
        <v>1</v>
      </c>
      <c r="B54" s="3" t="s">
        <v>281</v>
      </c>
      <c r="C54" s="3"/>
      <c r="D54" s="3"/>
      <c r="E54" s="3"/>
      <c r="F54" s="3"/>
      <c r="G54" s="10"/>
      <c r="H54" s="10"/>
      <c r="I54" s="10"/>
      <c r="J54" s="3"/>
      <c r="K54" s="3"/>
      <c r="L54" s="3"/>
      <c r="M54" s="3"/>
      <c r="O54" s="3"/>
      <c r="P54" s="3"/>
      <c r="Q54" s="3"/>
    </row>
    <row r="55" spans="1:17" ht="12.75" customHeight="1" x14ac:dyDescent="0.25">
      <c r="A55" s="3"/>
      <c r="B55" s="3" t="s">
        <v>384</v>
      </c>
      <c r="C55" s="3"/>
      <c r="D55" s="3"/>
      <c r="E55" s="3"/>
      <c r="F55" s="3"/>
      <c r="G55" s="3"/>
      <c r="H55" s="3"/>
      <c r="I55" s="3"/>
      <c r="J55" s="3"/>
      <c r="K55" s="3"/>
      <c r="L55" s="3"/>
      <c r="M55" s="3"/>
      <c r="O55" s="3"/>
      <c r="P55" s="3"/>
      <c r="Q55" s="3"/>
    </row>
    <row r="56" spans="1:17" ht="12.75" customHeight="1" x14ac:dyDescent="0.25">
      <c r="A56" s="3"/>
      <c r="B56" s="39" t="s">
        <v>282</v>
      </c>
      <c r="C56" s="39"/>
      <c r="D56" s="3"/>
      <c r="E56" s="3"/>
      <c r="F56" s="3"/>
      <c r="G56" s="16"/>
      <c r="H56" s="16"/>
      <c r="I56" s="16"/>
      <c r="J56" s="3"/>
      <c r="K56" s="3"/>
      <c r="L56" s="3"/>
      <c r="M56" s="3"/>
      <c r="N56" s="3"/>
      <c r="O56" s="3"/>
      <c r="P56" s="3"/>
      <c r="Q56" s="3"/>
    </row>
  </sheetData>
  <pageMargins left="0.74803149606299213" right="0.74803149606299213" top="0.98425196850393704" bottom="0.98425196850393704" header="0.51181102362204722" footer="0.51181102362204722"/>
  <pageSetup paperSize="9" scale="76"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47"/>
  <sheetViews>
    <sheetView showGridLines="0" zoomScaleNormal="100" zoomScaleSheetLayoutView="100" workbookViewId="0">
      <pane ySplit="9" topLeftCell="A10" activePane="bottomLeft" state="frozen"/>
      <selection pane="bottomLeft"/>
    </sheetView>
  </sheetViews>
  <sheetFormatPr defaultColWidth="9.109375" defaultRowHeight="11.4" x14ac:dyDescent="0.2"/>
  <cols>
    <col min="1" max="1" width="10.44140625" style="26" customWidth="1"/>
    <col min="2" max="2" width="20.88671875" style="26" customWidth="1"/>
    <col min="3" max="3" width="2.44140625" style="26" customWidth="1"/>
    <col min="4" max="4" width="2" style="26" customWidth="1"/>
    <col min="5" max="5" width="33.88671875" style="26" bestFit="1" customWidth="1"/>
    <col min="6" max="6" width="1.109375" style="26" customWidth="1"/>
    <col min="7" max="7" width="38.44140625" style="26" bestFit="1" customWidth="1"/>
    <col min="8" max="8" width="1.5546875" style="26" customWidth="1"/>
    <col min="9" max="9" width="25" style="26" bestFit="1" customWidth="1"/>
    <col min="10" max="10" width="11.5546875" style="26" bestFit="1" customWidth="1"/>
    <col min="11" max="11" width="2.44140625" style="26" customWidth="1"/>
    <col min="12" max="16384" width="9.109375" style="26"/>
  </cols>
  <sheetData>
    <row r="1" spans="1:16" ht="12.75" customHeight="1" x14ac:dyDescent="0.25">
      <c r="A1" s="1" t="s">
        <v>472</v>
      </c>
      <c r="B1" s="1" t="s">
        <v>402</v>
      </c>
      <c r="C1" s="1"/>
      <c r="D1" s="1"/>
      <c r="E1" s="3"/>
      <c r="F1" s="3"/>
      <c r="G1" s="3"/>
      <c r="H1" s="3"/>
      <c r="I1" s="3"/>
      <c r="J1" s="3"/>
      <c r="K1"/>
      <c r="L1"/>
    </row>
    <row r="2" spans="1:16" ht="12.75" customHeight="1" x14ac:dyDescent="0.25">
      <c r="A2" s="1"/>
      <c r="B2" s="1" t="s">
        <v>748</v>
      </c>
      <c r="C2" s="1"/>
      <c r="D2" s="1"/>
      <c r="E2" s="3"/>
      <c r="F2" s="3"/>
      <c r="G2" s="3"/>
      <c r="H2" s="3"/>
      <c r="I2" s="3"/>
      <c r="J2" s="3"/>
      <c r="K2"/>
      <c r="L2"/>
    </row>
    <row r="3" spans="1:16" ht="12.75" customHeight="1" x14ac:dyDescent="0.25">
      <c r="A3" s="3"/>
      <c r="B3" s="39" t="s">
        <v>353</v>
      </c>
      <c r="C3" s="39"/>
      <c r="D3" s="3"/>
      <c r="E3" s="3"/>
      <c r="F3" s="3"/>
      <c r="G3" s="3"/>
      <c r="H3" s="3"/>
      <c r="I3" s="3"/>
      <c r="J3" s="3"/>
      <c r="K3"/>
      <c r="L3"/>
    </row>
    <row r="4" spans="1:16" ht="12.75" customHeight="1" x14ac:dyDescent="0.3">
      <c r="A4" s="3"/>
      <c r="B4" s="39" t="s">
        <v>749</v>
      </c>
      <c r="C4" s="39"/>
      <c r="D4" s="3"/>
      <c r="E4" s="3"/>
      <c r="F4" s="3"/>
      <c r="G4" s="3"/>
      <c r="H4" s="3"/>
      <c r="I4" s="3"/>
      <c r="J4" s="3"/>
      <c r="K4"/>
      <c r="L4"/>
    </row>
    <row r="5" spans="1:16" ht="12.75" customHeight="1" x14ac:dyDescent="0.25">
      <c r="A5" s="8"/>
      <c r="B5" s="8"/>
      <c r="C5" s="8"/>
      <c r="D5" s="8"/>
      <c r="E5"/>
      <c r="F5"/>
      <c r="G5"/>
      <c r="H5"/>
      <c r="I5"/>
      <c r="J5"/>
      <c r="K5"/>
      <c r="L5"/>
    </row>
    <row r="6" spans="1:16" ht="12.75" customHeight="1" x14ac:dyDescent="0.25">
      <c r="A6" s="2" t="s">
        <v>0</v>
      </c>
      <c r="B6" s="17" t="s">
        <v>389</v>
      </c>
      <c r="C6" s="17"/>
      <c r="D6" s="17"/>
      <c r="E6" s="68" t="s">
        <v>568</v>
      </c>
      <c r="F6" s="68"/>
      <c r="G6" s="68" t="s">
        <v>569</v>
      </c>
      <c r="H6" s="68"/>
      <c r="I6" s="68" t="s">
        <v>572</v>
      </c>
      <c r="J6" s="68" t="s">
        <v>100</v>
      </c>
      <c r="K6" s="3"/>
      <c r="L6" s="36"/>
    </row>
    <row r="7" spans="1:16" ht="12.75" customHeight="1" x14ac:dyDescent="0.25">
      <c r="A7" s="34" t="s">
        <v>2</v>
      </c>
      <c r="B7" s="106" t="s">
        <v>403</v>
      </c>
      <c r="C7" s="106"/>
      <c r="D7" s="19"/>
      <c r="E7" s="109" t="s">
        <v>570</v>
      </c>
      <c r="F7" s="109"/>
      <c r="G7" s="109" t="s">
        <v>571</v>
      </c>
      <c r="H7" s="56"/>
      <c r="I7" s="109" t="s">
        <v>573</v>
      </c>
      <c r="J7" s="109" t="s">
        <v>101</v>
      </c>
      <c r="K7" s="3"/>
      <c r="L7" s="36"/>
    </row>
    <row r="8" spans="1:16" ht="12.75" customHeight="1" x14ac:dyDescent="0.25">
      <c r="A8" s="2"/>
      <c r="B8" s="17" t="s">
        <v>13</v>
      </c>
      <c r="C8" s="17"/>
      <c r="D8" s="17"/>
      <c r="E8" s="18" t="s">
        <v>13</v>
      </c>
      <c r="F8" s="18"/>
      <c r="G8" s="18" t="s">
        <v>13</v>
      </c>
      <c r="H8" s="18"/>
      <c r="I8" s="18" t="s">
        <v>13</v>
      </c>
      <c r="J8" s="18" t="s">
        <v>13</v>
      </c>
      <c r="K8" s="3"/>
      <c r="L8" s="36"/>
    </row>
    <row r="9" spans="1:16" ht="12.75" customHeight="1" x14ac:dyDescent="0.25">
      <c r="A9" s="9"/>
      <c r="B9" s="106" t="s">
        <v>16</v>
      </c>
      <c r="C9" s="106"/>
      <c r="D9" s="19"/>
      <c r="E9" s="109" t="s">
        <v>16</v>
      </c>
      <c r="F9" s="109"/>
      <c r="G9" s="109" t="s">
        <v>16</v>
      </c>
      <c r="H9" s="56"/>
      <c r="I9" s="109" t="s">
        <v>16</v>
      </c>
      <c r="J9" s="109" t="s">
        <v>16</v>
      </c>
      <c r="K9" s="3"/>
      <c r="L9" s="36"/>
    </row>
    <row r="10" spans="1:16" ht="12.75" customHeight="1" x14ac:dyDescent="0.25">
      <c r="A10" s="2"/>
      <c r="B10" s="2"/>
      <c r="C10" s="2"/>
      <c r="D10" s="2"/>
      <c r="E10" s="3"/>
      <c r="F10" s="3"/>
      <c r="G10" s="3"/>
      <c r="H10" s="3"/>
      <c r="I10" s="3"/>
      <c r="J10" s="3"/>
      <c r="K10" s="3"/>
      <c r="L10" s="36"/>
    </row>
    <row r="11" spans="1:16" ht="12.75" customHeight="1" x14ac:dyDescent="0.25">
      <c r="A11" s="57">
        <v>2006</v>
      </c>
      <c r="B11" s="15">
        <v>3296510.1150000002</v>
      </c>
      <c r="C11" s="15"/>
      <c r="D11" s="20"/>
      <c r="E11" s="43" t="s">
        <v>280</v>
      </c>
      <c r="F11" s="15"/>
      <c r="G11" s="43" t="s">
        <v>280</v>
      </c>
      <c r="H11" s="69"/>
      <c r="I11" s="15">
        <v>52429</v>
      </c>
      <c r="J11" s="43" t="s">
        <v>280</v>
      </c>
      <c r="K11" s="3"/>
      <c r="L11" s="36"/>
      <c r="P11" s="28"/>
    </row>
    <row r="12" spans="1:16" ht="12.75" customHeight="1" x14ac:dyDescent="0.25">
      <c r="A12" s="57">
        <v>2007</v>
      </c>
      <c r="B12" s="15">
        <v>3254343.966</v>
      </c>
      <c r="C12" s="15"/>
      <c r="D12" s="20"/>
      <c r="E12" s="43" t="s">
        <v>280</v>
      </c>
      <c r="F12" s="15"/>
      <c r="G12" s="43" t="s">
        <v>280</v>
      </c>
      <c r="H12" s="69"/>
      <c r="I12" s="15">
        <v>50323</v>
      </c>
      <c r="J12" s="43" t="s">
        <v>280</v>
      </c>
      <c r="K12" s="3"/>
      <c r="L12" s="36"/>
      <c r="P12" s="28"/>
    </row>
    <row r="13" spans="1:16" ht="12.75" customHeight="1" x14ac:dyDescent="0.25">
      <c r="A13" s="57">
        <v>2008</v>
      </c>
      <c r="B13" s="15">
        <v>3238764.3110000002</v>
      </c>
      <c r="C13" s="15"/>
      <c r="D13" s="20"/>
      <c r="E13" s="43" t="s">
        <v>280</v>
      </c>
      <c r="F13" s="15"/>
      <c r="G13" s="43" t="s">
        <v>280</v>
      </c>
      <c r="H13" s="69"/>
      <c r="I13" s="15">
        <v>50593</v>
      </c>
      <c r="J13" s="15">
        <v>8761</v>
      </c>
      <c r="K13" s="3"/>
      <c r="L13" s="36"/>
      <c r="P13" s="28"/>
    </row>
    <row r="14" spans="1:16" ht="12.75" customHeight="1" x14ac:dyDescent="0.25">
      <c r="A14" s="57">
        <v>2009</v>
      </c>
      <c r="B14" s="15">
        <v>2890001.622</v>
      </c>
      <c r="C14" s="15"/>
      <c r="D14" s="20"/>
      <c r="E14" s="43" t="s">
        <v>280</v>
      </c>
      <c r="F14" s="15"/>
      <c r="G14" s="43" t="s">
        <v>280</v>
      </c>
      <c r="H14" s="69"/>
      <c r="I14" s="15">
        <v>47864</v>
      </c>
      <c r="J14" s="15">
        <v>7080</v>
      </c>
      <c r="K14" s="3"/>
      <c r="L14" s="36"/>
      <c r="P14" s="28"/>
    </row>
    <row r="15" spans="1:16" ht="12.75" customHeight="1" x14ac:dyDescent="0.25">
      <c r="A15" s="57">
        <v>2010</v>
      </c>
      <c r="B15" s="15">
        <v>2982982.773</v>
      </c>
      <c r="C15" s="15"/>
      <c r="D15" s="20"/>
      <c r="E15" s="43" t="s">
        <v>280</v>
      </c>
      <c r="F15" s="15"/>
      <c r="G15" s="43" t="s">
        <v>280</v>
      </c>
      <c r="H15" s="69"/>
      <c r="I15" s="15">
        <v>47254</v>
      </c>
      <c r="J15" s="15">
        <v>6697</v>
      </c>
      <c r="K15" s="3"/>
      <c r="L15" s="36"/>
      <c r="P15" s="28"/>
    </row>
    <row r="16" spans="1:16" ht="12.75" customHeight="1" x14ac:dyDescent="0.25">
      <c r="A16" s="57">
        <v>2011</v>
      </c>
      <c r="B16" s="15">
        <v>3358201.605</v>
      </c>
      <c r="C16" s="15"/>
      <c r="D16" s="20"/>
      <c r="E16" s="43" t="s">
        <v>280</v>
      </c>
      <c r="F16" s="15"/>
      <c r="G16" s="43" t="s">
        <v>280</v>
      </c>
      <c r="H16" s="3"/>
      <c r="I16" s="15">
        <v>51099</v>
      </c>
      <c r="J16" s="15">
        <v>6616</v>
      </c>
      <c r="K16" s="3"/>
      <c r="L16" s="36"/>
      <c r="P16" s="28"/>
    </row>
    <row r="17" spans="1:16" ht="12.75" customHeight="1" x14ac:dyDescent="0.25">
      <c r="A17" s="57">
        <v>2012</v>
      </c>
      <c r="B17" s="10">
        <v>3399065.8764999998</v>
      </c>
      <c r="C17" s="10"/>
      <c r="D17" s="20"/>
      <c r="E17" s="43" t="s">
        <v>280</v>
      </c>
      <c r="F17" s="10"/>
      <c r="G17" s="43" t="s">
        <v>280</v>
      </c>
      <c r="H17" s="10"/>
      <c r="I17" s="10">
        <v>49069</v>
      </c>
      <c r="J17" s="10">
        <v>6272</v>
      </c>
      <c r="K17" s="3"/>
      <c r="L17" s="36"/>
      <c r="P17" s="28"/>
    </row>
    <row r="18" spans="1:16" ht="12.75" customHeight="1" x14ac:dyDescent="0.25">
      <c r="A18" s="57">
        <v>2013</v>
      </c>
      <c r="B18" s="10">
        <v>3422776.9109999998</v>
      </c>
      <c r="C18" s="10"/>
      <c r="D18" s="20"/>
      <c r="E18" s="43" t="s">
        <v>280</v>
      </c>
      <c r="F18" s="10"/>
      <c r="G18" s="43" t="s">
        <v>280</v>
      </c>
      <c r="H18" s="10"/>
      <c r="I18" s="10">
        <v>48967</v>
      </c>
      <c r="J18" s="10">
        <v>5952</v>
      </c>
      <c r="K18" s="3"/>
      <c r="L18" s="36"/>
      <c r="P18" s="28"/>
    </row>
    <row r="19" spans="1:16" ht="12.75" customHeight="1" x14ac:dyDescent="0.25">
      <c r="A19" s="57">
        <v>2014</v>
      </c>
      <c r="B19" s="10">
        <v>3578303.3845000002</v>
      </c>
      <c r="C19" s="10"/>
      <c r="D19" s="20"/>
      <c r="E19" s="43" t="s">
        <v>280</v>
      </c>
      <c r="F19" s="10"/>
      <c r="G19" s="43" t="s">
        <v>280</v>
      </c>
      <c r="H19" s="10"/>
      <c r="I19" s="10">
        <v>49718</v>
      </c>
      <c r="J19" s="10">
        <v>5894</v>
      </c>
      <c r="K19" s="3"/>
      <c r="L19" s="36"/>
      <c r="P19" s="28"/>
    </row>
    <row r="20" spans="1:16" ht="12.75" customHeight="1" x14ac:dyDescent="0.25">
      <c r="A20" s="57">
        <v>2015</v>
      </c>
      <c r="B20" s="10">
        <v>3629083.1069999998</v>
      </c>
      <c r="C20" s="10"/>
      <c r="D20" s="20"/>
      <c r="E20" s="43" t="s">
        <v>280</v>
      </c>
      <c r="F20" s="10"/>
      <c r="G20" s="43" t="s">
        <v>280</v>
      </c>
      <c r="H20" s="10"/>
      <c r="I20" s="10">
        <v>49549</v>
      </c>
      <c r="J20" s="10">
        <v>5894</v>
      </c>
      <c r="K20" s="3"/>
      <c r="L20" s="83"/>
      <c r="P20" s="28"/>
    </row>
    <row r="21" spans="1:16" ht="12.75" customHeight="1" x14ac:dyDescent="0.25">
      <c r="A21" s="57">
        <v>2016</v>
      </c>
      <c r="B21" s="10">
        <v>3752228.6614999999</v>
      </c>
      <c r="C21" s="10"/>
      <c r="D21" s="20"/>
      <c r="E21" s="43" t="s">
        <v>280</v>
      </c>
      <c r="F21" s="10"/>
      <c r="G21" s="43" t="s">
        <v>280</v>
      </c>
      <c r="H21" s="10"/>
      <c r="I21" s="10">
        <v>50552</v>
      </c>
      <c r="J21" s="10">
        <v>5716</v>
      </c>
      <c r="K21" s="3"/>
      <c r="L21" s="83"/>
      <c r="P21" s="28"/>
    </row>
    <row r="22" spans="1:16" ht="12.75" customHeight="1" x14ac:dyDescent="0.25">
      <c r="A22" s="57">
        <v>2017</v>
      </c>
      <c r="B22" s="10">
        <v>3860579.6260000002</v>
      </c>
      <c r="C22" s="10"/>
      <c r="D22" s="20"/>
      <c r="E22" s="43" t="s">
        <v>280</v>
      </c>
      <c r="F22" s="10"/>
      <c r="G22" s="43" t="s">
        <v>280</v>
      </c>
      <c r="H22" s="10"/>
      <c r="I22" s="10">
        <v>51277</v>
      </c>
      <c r="J22" s="10">
        <v>5778</v>
      </c>
      <c r="K22" s="3"/>
      <c r="L22" s="83"/>
      <c r="P22" s="28"/>
    </row>
    <row r="23" spans="1:16" ht="12.75" customHeight="1" x14ac:dyDescent="0.25">
      <c r="A23" s="57">
        <v>2018</v>
      </c>
      <c r="B23" s="10">
        <v>3727631.9775</v>
      </c>
      <c r="C23" s="10"/>
      <c r="D23" s="20"/>
      <c r="E23" s="43" t="s">
        <v>280</v>
      </c>
      <c r="F23" s="10"/>
      <c r="G23" s="43" t="s">
        <v>280</v>
      </c>
      <c r="H23" s="10"/>
      <c r="I23" s="10">
        <v>48652</v>
      </c>
      <c r="J23" s="10">
        <v>4346</v>
      </c>
      <c r="K23" s="3"/>
      <c r="L23" s="83"/>
    </row>
    <row r="24" spans="1:16" ht="12.75" customHeight="1" x14ac:dyDescent="0.25">
      <c r="A24" s="57">
        <v>2019</v>
      </c>
      <c r="B24" s="10">
        <v>3407990</v>
      </c>
      <c r="C24" s="10"/>
      <c r="D24" s="166"/>
      <c r="E24" s="43" t="s">
        <v>280</v>
      </c>
      <c r="F24" s="10"/>
      <c r="G24" s="43" t="s">
        <v>280</v>
      </c>
      <c r="H24" s="10"/>
      <c r="I24" s="10">
        <v>44778</v>
      </c>
      <c r="J24" s="43" t="s">
        <v>280</v>
      </c>
      <c r="K24" s="3"/>
      <c r="L24" s="83"/>
    </row>
    <row r="25" spans="1:16" ht="12.75" customHeight="1" x14ac:dyDescent="0.25">
      <c r="A25" s="57">
        <v>2020</v>
      </c>
      <c r="B25" s="10">
        <v>1037378</v>
      </c>
      <c r="C25" s="10"/>
      <c r="D25" s="166"/>
      <c r="E25" s="10">
        <v>17429</v>
      </c>
      <c r="F25" s="10"/>
      <c r="G25" s="10">
        <v>931</v>
      </c>
      <c r="H25" s="10"/>
      <c r="I25" s="10">
        <f t="shared" ref="I25:I30" si="0">E25+G25</f>
        <v>18360</v>
      </c>
      <c r="J25" s="43">
        <v>2216</v>
      </c>
      <c r="K25" s="3"/>
      <c r="L25" s="83"/>
    </row>
    <row r="26" spans="1:16" ht="12.75" customHeight="1" x14ac:dyDescent="0.25">
      <c r="A26" s="57">
        <v>2021</v>
      </c>
      <c r="B26" s="10">
        <v>1141835</v>
      </c>
      <c r="C26" s="10"/>
      <c r="D26" s="166"/>
      <c r="E26" s="10">
        <v>18639</v>
      </c>
      <c r="F26" s="10"/>
      <c r="G26" s="10">
        <v>1275</v>
      </c>
      <c r="H26" s="10"/>
      <c r="I26" s="10">
        <f t="shared" si="0"/>
        <v>19914</v>
      </c>
      <c r="J26" s="43">
        <v>2798</v>
      </c>
      <c r="K26" s="3"/>
      <c r="L26" s="83"/>
    </row>
    <row r="27" spans="1:16" ht="12.75" customHeight="1" x14ac:dyDescent="0.25">
      <c r="A27" s="57">
        <v>2022</v>
      </c>
      <c r="B27" s="10">
        <v>2156028</v>
      </c>
      <c r="C27" s="10"/>
      <c r="D27" s="2"/>
      <c r="E27" s="10">
        <v>30247</v>
      </c>
      <c r="F27" s="2"/>
      <c r="G27" s="10">
        <v>1644</v>
      </c>
      <c r="H27" s="2"/>
      <c r="I27" s="10">
        <f t="shared" si="0"/>
        <v>31891</v>
      </c>
      <c r="J27" s="171">
        <v>3339</v>
      </c>
      <c r="K27" s="3"/>
      <c r="L27" s="83"/>
    </row>
    <row r="28" spans="1:16" ht="12.75" customHeight="1" x14ac:dyDescent="0.25">
      <c r="A28" s="57">
        <v>2023</v>
      </c>
      <c r="B28" s="10">
        <v>2393833</v>
      </c>
      <c r="C28" s="10"/>
      <c r="D28" s="2"/>
      <c r="E28" s="10">
        <v>31114</v>
      </c>
      <c r="F28" s="2"/>
      <c r="G28" s="10">
        <v>1884</v>
      </c>
      <c r="H28" s="2"/>
      <c r="I28" s="10">
        <f t="shared" si="0"/>
        <v>32998</v>
      </c>
      <c r="J28" s="288">
        <v>2850</v>
      </c>
      <c r="K28" s="3"/>
      <c r="L28" s="83"/>
    </row>
    <row r="29" spans="1:16" ht="12.75" customHeight="1" x14ac:dyDescent="0.25">
      <c r="A29" s="57">
        <v>2024</v>
      </c>
      <c r="B29" s="10">
        <v>2192619</v>
      </c>
      <c r="C29" s="10"/>
      <c r="D29" s="2"/>
      <c r="E29" s="10">
        <v>27984</v>
      </c>
      <c r="F29" s="2"/>
      <c r="G29" s="10">
        <v>1928</v>
      </c>
      <c r="H29" s="2"/>
      <c r="I29" s="10">
        <f t="shared" si="0"/>
        <v>29912</v>
      </c>
      <c r="J29" s="288">
        <v>2690</v>
      </c>
      <c r="K29" s="3"/>
      <c r="L29" s="83"/>
    </row>
    <row r="30" spans="1:16" ht="12.75" customHeight="1" x14ac:dyDescent="0.25">
      <c r="A30" s="60">
        <v>2025</v>
      </c>
      <c r="B30" s="13">
        <v>2233793</v>
      </c>
      <c r="C30" s="13"/>
      <c r="D30" s="9"/>
      <c r="E30" s="13">
        <v>25292</v>
      </c>
      <c r="F30" s="9"/>
      <c r="G30" s="13">
        <v>1234</v>
      </c>
      <c r="H30" s="9"/>
      <c r="I30" s="13">
        <f t="shared" si="0"/>
        <v>26526</v>
      </c>
      <c r="J30" s="215">
        <v>1681</v>
      </c>
      <c r="K30" s="3"/>
      <c r="L30" s="83"/>
    </row>
    <row r="31" spans="1:16" ht="12.75" customHeight="1" x14ac:dyDescent="0.25">
      <c r="A31" s="57"/>
      <c r="B31" s="2"/>
      <c r="C31" s="2"/>
      <c r="D31" s="2"/>
      <c r="E31" s="2"/>
      <c r="F31" s="2"/>
      <c r="G31" s="2"/>
      <c r="H31" s="2"/>
      <c r="I31" s="2"/>
      <c r="J31" s="187"/>
      <c r="K31" s="3"/>
      <c r="L31" s="83"/>
    </row>
    <row r="32" spans="1:16" ht="12.75" customHeight="1" x14ac:dyDescent="0.25">
      <c r="A32" s="2" t="s">
        <v>338</v>
      </c>
      <c r="B32" s="10"/>
      <c r="C32" s="10"/>
      <c r="D32" s="2"/>
      <c r="E32" s="2"/>
      <c r="F32" s="2"/>
      <c r="G32" s="2"/>
      <c r="H32" s="2"/>
      <c r="I32" s="2"/>
      <c r="J32" s="2"/>
      <c r="K32" s="2"/>
      <c r="L32" s="35"/>
    </row>
    <row r="33" spans="1:12" ht="12.75" customHeight="1" x14ac:dyDescent="0.25">
      <c r="A33" s="2" t="s">
        <v>339</v>
      </c>
      <c r="B33" s="10"/>
      <c r="C33" s="10"/>
      <c r="D33" s="2"/>
      <c r="E33" s="2"/>
      <c r="F33" s="2"/>
      <c r="G33" s="2"/>
      <c r="H33" s="2"/>
      <c r="I33" s="2"/>
      <c r="J33" s="2"/>
      <c r="K33" s="2"/>
      <c r="L33" s="35"/>
    </row>
    <row r="34" spans="1:12" ht="12.75" customHeight="1" x14ac:dyDescent="0.25">
      <c r="A34" s="34" t="s">
        <v>340</v>
      </c>
      <c r="B34" s="10"/>
      <c r="C34" s="10"/>
      <c r="D34" s="2"/>
      <c r="E34" s="2"/>
      <c r="F34" s="2"/>
      <c r="G34" s="2"/>
      <c r="H34" s="2"/>
      <c r="I34" s="2"/>
      <c r="J34" s="2"/>
      <c r="K34" s="2"/>
      <c r="L34" s="35"/>
    </row>
    <row r="35" spans="1:12" ht="12.75" customHeight="1" x14ac:dyDescent="0.25">
      <c r="A35" s="34" t="s">
        <v>341</v>
      </c>
      <c r="B35" s="3"/>
      <c r="C35" s="3"/>
      <c r="D35" s="3"/>
      <c r="E35" s="3"/>
      <c r="F35" s="3"/>
      <c r="G35" s="3"/>
      <c r="H35" s="3"/>
      <c r="I35" s="3"/>
      <c r="J35" s="3"/>
      <c r="K35" s="3"/>
      <c r="L35"/>
    </row>
    <row r="36" spans="1:12" ht="13.2" x14ac:dyDescent="0.25">
      <c r="A36" s="57" t="s">
        <v>739</v>
      </c>
      <c r="B36" s="40"/>
      <c r="C36" s="40"/>
      <c r="D36" s="3"/>
      <c r="E36" s="3"/>
      <c r="F36" s="3"/>
      <c r="G36" s="3"/>
      <c r="H36" s="3"/>
      <c r="I36" s="3"/>
      <c r="J36" s="3"/>
      <c r="K36" s="3"/>
      <c r="L36"/>
    </row>
    <row r="37" spans="1:12" ht="13.2" x14ac:dyDescent="0.25">
      <c r="A37" s="99" t="s">
        <v>740</v>
      </c>
      <c r="B37" s="40"/>
      <c r="C37" s="40"/>
      <c r="D37" s="3"/>
      <c r="E37" s="3"/>
      <c r="F37" s="3"/>
      <c r="G37" s="3"/>
      <c r="H37" s="3"/>
      <c r="I37" s="3"/>
      <c r="J37" s="3"/>
      <c r="K37" s="3"/>
      <c r="L37"/>
    </row>
    <row r="38" spans="1:12" ht="13.2" x14ac:dyDescent="0.25">
      <c r="A38" s="57" t="s">
        <v>741</v>
      </c>
      <c r="B38" s="3"/>
      <c r="C38" s="3"/>
      <c r="D38" s="3"/>
      <c r="E38" s="3"/>
      <c r="F38" s="3"/>
      <c r="G38" s="3"/>
      <c r="H38" s="3"/>
      <c r="I38" s="3"/>
      <c r="J38" s="3"/>
      <c r="K38" s="3"/>
      <c r="L38"/>
    </row>
    <row r="39" spans="1:12" x14ac:dyDescent="0.2">
      <c r="A39" s="99" t="s">
        <v>742</v>
      </c>
    </row>
    <row r="42" spans="1:12" x14ac:dyDescent="0.2">
      <c r="B42" s="28"/>
      <c r="C42" s="28"/>
    </row>
    <row r="43" spans="1:12" x14ac:dyDescent="0.2">
      <c r="B43" s="28"/>
      <c r="C43" s="28"/>
    </row>
    <row r="44" spans="1:12" x14ac:dyDescent="0.2">
      <c r="B44" s="28"/>
      <c r="C44" s="28"/>
    </row>
    <row r="45" spans="1:12" x14ac:dyDescent="0.2">
      <c r="B45" s="28"/>
      <c r="C45" s="28"/>
    </row>
    <row r="46" spans="1:12" x14ac:dyDescent="0.2">
      <c r="B46" s="28"/>
      <c r="C46" s="28"/>
    </row>
    <row r="47" spans="1:12" x14ac:dyDescent="0.2">
      <c r="B47" s="28"/>
      <c r="C47" s="28"/>
    </row>
  </sheetData>
  <pageMargins left="0.74803149606299213" right="0.74803149606299213" top="0.98425196850393704" bottom="0.98425196850393704" header="0.51181102362204722" footer="0.51181102362204722"/>
  <pageSetup paperSize="9" scale="5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38"/>
  <sheetViews>
    <sheetView showGridLines="0" zoomScaleNormal="100" workbookViewId="0">
      <pane ySplit="9" topLeftCell="A10" activePane="bottomLeft" state="frozen"/>
      <selection pane="bottomLeft"/>
    </sheetView>
  </sheetViews>
  <sheetFormatPr defaultColWidth="9.109375" defaultRowHeight="13.8" x14ac:dyDescent="0.25"/>
  <cols>
    <col min="1" max="1" width="9.44140625" style="118" customWidth="1"/>
    <col min="2" max="2" width="17.88671875" style="118" customWidth="1"/>
    <col min="3" max="3" width="2.44140625" style="118" customWidth="1"/>
    <col min="4" max="4" width="9.109375" style="118"/>
    <col min="5" max="5" width="1.5546875" style="118" customWidth="1"/>
    <col min="6" max="6" width="33.88671875" style="118" bestFit="1" customWidth="1"/>
    <col min="7" max="7" width="1.88671875" style="118" customWidth="1"/>
    <col min="8" max="8" width="38.44140625" style="118" bestFit="1" customWidth="1"/>
    <col min="9" max="9" width="2" style="118" customWidth="1"/>
    <col min="10" max="10" width="18.5546875" style="118" bestFit="1" customWidth="1"/>
    <col min="11" max="11" width="1.5546875" style="118" customWidth="1"/>
    <col min="12" max="12" width="13.44140625" style="118" customWidth="1"/>
    <col min="13" max="16384" width="9.109375" style="118"/>
  </cols>
  <sheetData>
    <row r="1" spans="1:21" x14ac:dyDescent="0.25">
      <c r="A1" s="1" t="s">
        <v>473</v>
      </c>
      <c r="B1" s="1" t="s">
        <v>414</v>
      </c>
      <c r="C1" s="1"/>
      <c r="D1" s="1"/>
      <c r="E1" s="1"/>
      <c r="F1" s="1"/>
      <c r="G1" s="1"/>
      <c r="H1" s="1"/>
      <c r="I1" s="1"/>
      <c r="J1" s="3"/>
      <c r="K1" s="3"/>
      <c r="L1" s="3"/>
      <c r="M1"/>
      <c r="N1"/>
      <c r="O1" s="26"/>
      <c r="P1" s="26"/>
      <c r="Q1" s="26"/>
      <c r="R1" s="26"/>
      <c r="S1" s="26"/>
    </row>
    <row r="2" spans="1:21" x14ac:dyDescent="0.25">
      <c r="A2" s="1"/>
      <c r="B2" s="1" t="s">
        <v>748</v>
      </c>
      <c r="C2" s="1"/>
      <c r="D2" s="1"/>
      <c r="E2" s="1"/>
      <c r="F2" s="1"/>
      <c r="G2" s="1"/>
      <c r="H2" s="1"/>
      <c r="I2" s="1"/>
      <c r="J2" s="3"/>
      <c r="K2" s="3"/>
      <c r="L2" s="3"/>
      <c r="M2"/>
      <c r="N2"/>
      <c r="O2" s="26"/>
      <c r="P2" s="26"/>
      <c r="Q2" s="26"/>
      <c r="R2" s="26"/>
      <c r="S2" s="26"/>
    </row>
    <row r="3" spans="1:21" x14ac:dyDescent="0.25">
      <c r="A3" s="3"/>
      <c r="B3" s="39" t="s">
        <v>353</v>
      </c>
      <c r="C3" s="39"/>
      <c r="D3" s="3"/>
      <c r="E3" s="3"/>
      <c r="F3" s="3"/>
      <c r="G3" s="3"/>
      <c r="H3" s="3"/>
      <c r="I3" s="3"/>
      <c r="J3" s="3"/>
      <c r="K3" s="3"/>
      <c r="L3" s="3"/>
      <c r="M3"/>
      <c r="N3"/>
      <c r="O3" s="26"/>
      <c r="P3" s="26"/>
      <c r="Q3" s="26"/>
      <c r="R3" s="26"/>
      <c r="S3" s="26"/>
    </row>
    <row r="4" spans="1:21" ht="14.4" x14ac:dyDescent="0.3">
      <c r="A4" s="3"/>
      <c r="B4" s="39" t="s">
        <v>750</v>
      </c>
      <c r="C4" s="39"/>
      <c r="D4" s="3"/>
      <c r="E4" s="3"/>
      <c r="F4" s="3"/>
      <c r="G4" s="3"/>
      <c r="H4" s="3"/>
      <c r="I4" s="3"/>
      <c r="J4" s="3"/>
      <c r="K4" s="3"/>
      <c r="L4" s="3"/>
      <c r="M4"/>
      <c r="N4"/>
      <c r="O4" s="26"/>
      <c r="P4" s="26"/>
      <c r="Q4" s="26"/>
      <c r="R4" s="26"/>
      <c r="S4" s="26"/>
    </row>
    <row r="5" spans="1:21" x14ac:dyDescent="0.25">
      <c r="A5" s="8"/>
      <c r="B5" s="8"/>
      <c r="C5" s="8"/>
      <c r="D5" s="8"/>
      <c r="E5" s="3"/>
      <c r="F5" s="3"/>
      <c r="G5" s="3"/>
      <c r="H5" s="3"/>
      <c r="I5" s="3"/>
      <c r="J5"/>
      <c r="K5"/>
      <c r="L5"/>
      <c r="M5"/>
      <c r="N5"/>
      <c r="O5" s="26"/>
      <c r="P5" s="26"/>
      <c r="Q5" s="26"/>
      <c r="R5" s="26"/>
      <c r="S5" s="26"/>
    </row>
    <row r="6" spans="1:21" x14ac:dyDescent="0.25">
      <c r="A6" s="2" t="s">
        <v>0</v>
      </c>
      <c r="B6" s="17" t="s">
        <v>415</v>
      </c>
      <c r="C6" s="17"/>
      <c r="D6" s="17"/>
      <c r="E6" s="17"/>
      <c r="F6" s="68" t="s">
        <v>568</v>
      </c>
      <c r="G6" s="68"/>
      <c r="H6" s="68" t="s">
        <v>569</v>
      </c>
      <c r="I6" s="68"/>
      <c r="J6" s="68" t="s">
        <v>99</v>
      </c>
      <c r="K6" s="68"/>
      <c r="L6" s="68" t="s">
        <v>100</v>
      </c>
      <c r="M6" s="3"/>
      <c r="N6" s="36"/>
      <c r="O6" s="26"/>
      <c r="P6" s="26"/>
      <c r="Q6" s="26"/>
      <c r="R6" s="26"/>
      <c r="S6" s="26"/>
    </row>
    <row r="7" spans="1:21" x14ac:dyDescent="0.25">
      <c r="A7" s="34" t="s">
        <v>2</v>
      </c>
      <c r="B7" s="106" t="s">
        <v>416</v>
      </c>
      <c r="C7" s="106"/>
      <c r="D7" s="19"/>
      <c r="E7" s="19"/>
      <c r="F7" s="109" t="s">
        <v>570</v>
      </c>
      <c r="G7" s="109"/>
      <c r="H7" s="109" t="s">
        <v>571</v>
      </c>
      <c r="I7" s="109"/>
      <c r="J7" s="109" t="s">
        <v>102</v>
      </c>
      <c r="K7" s="56"/>
      <c r="L7" s="109" t="s">
        <v>101</v>
      </c>
      <c r="M7" s="3"/>
      <c r="N7" s="36"/>
      <c r="O7" s="26"/>
      <c r="P7" s="26"/>
      <c r="Q7" s="26"/>
      <c r="R7" s="26"/>
      <c r="S7" s="26"/>
    </row>
    <row r="8" spans="1:21" x14ac:dyDescent="0.25">
      <c r="A8" s="2"/>
      <c r="B8" s="17" t="s">
        <v>12</v>
      </c>
      <c r="C8" s="17"/>
      <c r="D8" s="17"/>
      <c r="E8" s="17"/>
      <c r="F8" s="17" t="s">
        <v>12</v>
      </c>
      <c r="G8" s="18"/>
      <c r="H8" s="17" t="s">
        <v>12</v>
      </c>
      <c r="I8" s="18"/>
      <c r="J8" s="18" t="s">
        <v>12</v>
      </c>
      <c r="K8" s="18"/>
      <c r="L8" s="18" t="s">
        <v>12</v>
      </c>
      <c r="M8" s="3"/>
      <c r="N8" s="36"/>
      <c r="O8" s="26"/>
      <c r="P8" s="26"/>
      <c r="Q8" s="26"/>
      <c r="R8" s="26"/>
      <c r="S8" s="26"/>
    </row>
    <row r="9" spans="1:21" x14ac:dyDescent="0.25">
      <c r="A9" s="9"/>
      <c r="B9" s="106" t="s">
        <v>15</v>
      </c>
      <c r="C9" s="106"/>
      <c r="D9" s="19"/>
      <c r="E9" s="19"/>
      <c r="F9" s="106" t="s">
        <v>15</v>
      </c>
      <c r="G9" s="109"/>
      <c r="H9" s="106" t="s">
        <v>15</v>
      </c>
      <c r="I9" s="109"/>
      <c r="J9" s="106" t="s">
        <v>15</v>
      </c>
      <c r="K9" s="56"/>
      <c r="L9" s="106" t="s">
        <v>15</v>
      </c>
      <c r="M9" s="3"/>
      <c r="N9" s="36"/>
      <c r="O9" s="26"/>
      <c r="P9" s="26"/>
      <c r="Q9" s="26"/>
      <c r="R9" s="26"/>
      <c r="S9" s="26"/>
    </row>
    <row r="10" spans="1:21" x14ac:dyDescent="0.25">
      <c r="A10" s="2"/>
      <c r="B10" s="2"/>
      <c r="C10" s="2"/>
      <c r="D10" s="2"/>
      <c r="E10" s="2"/>
      <c r="F10" s="3"/>
      <c r="G10" s="3"/>
      <c r="H10" s="3"/>
      <c r="I10" s="3"/>
      <c r="J10" s="3"/>
      <c r="K10" s="3"/>
      <c r="L10" s="3"/>
      <c r="M10" s="3"/>
      <c r="N10" s="36"/>
      <c r="O10" s="26"/>
      <c r="P10" s="26"/>
      <c r="Q10" s="26"/>
      <c r="R10" s="26"/>
      <c r="S10" s="26"/>
      <c r="T10" s="57"/>
      <c r="U10" s="127"/>
    </row>
    <row r="11" spans="1:21" x14ac:dyDescent="0.25">
      <c r="A11" s="57">
        <v>2006</v>
      </c>
      <c r="B11" s="154">
        <v>5798134</v>
      </c>
      <c r="C11" s="154"/>
      <c r="D11" s="159"/>
      <c r="E11" s="159"/>
      <c r="F11" s="43" t="s">
        <v>280</v>
      </c>
      <c r="G11" s="15"/>
      <c r="H11" s="43" t="s">
        <v>280</v>
      </c>
      <c r="I11" s="15"/>
      <c r="J11" s="155">
        <v>60304.195036028694</v>
      </c>
      <c r="K11" s="156"/>
      <c r="L11" s="157" t="s">
        <v>280</v>
      </c>
      <c r="M11" s="3"/>
      <c r="N11" s="36"/>
      <c r="O11" s="26"/>
      <c r="P11" s="26"/>
      <c r="Q11" s="26"/>
      <c r="R11" s="28"/>
      <c r="S11" s="26"/>
      <c r="T11" s="57"/>
      <c r="U11" s="127"/>
    </row>
    <row r="12" spans="1:21" x14ac:dyDescent="0.25">
      <c r="A12" s="57">
        <v>2007</v>
      </c>
      <c r="B12" s="154">
        <v>6171707</v>
      </c>
      <c r="C12" s="154"/>
      <c r="D12" s="159"/>
      <c r="E12" s="159"/>
      <c r="F12" s="43" t="s">
        <v>280</v>
      </c>
      <c r="G12" s="15"/>
      <c r="H12" s="43" t="s">
        <v>280</v>
      </c>
      <c r="I12" s="15"/>
      <c r="J12" s="155">
        <v>61234.466066346184</v>
      </c>
      <c r="K12" s="156"/>
      <c r="L12" s="157" t="s">
        <v>280</v>
      </c>
      <c r="M12" s="3"/>
      <c r="N12" s="36"/>
      <c r="O12" s="26"/>
      <c r="P12" s="26"/>
      <c r="Q12" s="26"/>
      <c r="R12" s="28"/>
      <c r="S12" s="26"/>
      <c r="T12" s="57"/>
      <c r="U12" s="127"/>
    </row>
    <row r="13" spans="1:21" x14ac:dyDescent="0.25">
      <c r="A13" s="57">
        <v>2008</v>
      </c>
      <c r="B13" s="154">
        <v>6526292.8789924951</v>
      </c>
      <c r="C13" s="154"/>
      <c r="D13" s="159"/>
      <c r="E13" s="159"/>
      <c r="F13" s="43" t="s">
        <v>280</v>
      </c>
      <c r="G13" s="15"/>
      <c r="H13" s="43" t="s">
        <v>280</v>
      </c>
      <c r="I13" s="15"/>
      <c r="J13" s="155">
        <v>65981.624133297373</v>
      </c>
      <c r="K13" s="156"/>
      <c r="L13" s="155">
        <v>55360.131435263407</v>
      </c>
      <c r="M13" s="3"/>
      <c r="N13" s="36"/>
      <c r="O13" s="26"/>
      <c r="P13" s="26"/>
      <c r="Q13" s="26"/>
      <c r="R13" s="28"/>
      <c r="S13" s="26"/>
      <c r="T13" s="57"/>
      <c r="U13" s="127"/>
    </row>
    <row r="14" spans="1:21" x14ac:dyDescent="0.25">
      <c r="A14" s="57">
        <v>2009</v>
      </c>
      <c r="B14" s="154">
        <v>6023624.9684844166</v>
      </c>
      <c r="C14" s="154"/>
      <c r="D14" s="159"/>
      <c r="E14" s="159"/>
      <c r="F14" s="43" t="s">
        <v>280</v>
      </c>
      <c r="G14" s="15"/>
      <c r="H14" s="43" t="s">
        <v>280</v>
      </c>
      <c r="I14" s="15"/>
      <c r="J14" s="155">
        <v>57967.051532636106</v>
      </c>
      <c r="K14" s="156"/>
      <c r="L14" s="155">
        <v>44920.429074686697</v>
      </c>
      <c r="M14" s="3"/>
      <c r="N14" s="36"/>
      <c r="O14" s="26"/>
      <c r="P14" s="26"/>
      <c r="Q14" s="26"/>
      <c r="R14" s="28"/>
      <c r="S14" s="26"/>
      <c r="T14" s="57"/>
      <c r="U14" s="127"/>
    </row>
    <row r="15" spans="1:21" x14ac:dyDescent="0.25">
      <c r="A15" s="57">
        <v>2010</v>
      </c>
      <c r="B15" s="154">
        <v>6396259.4750528354</v>
      </c>
      <c r="C15" s="154"/>
      <c r="D15" s="159"/>
      <c r="E15" s="159"/>
      <c r="F15" s="43" t="s">
        <v>280</v>
      </c>
      <c r="G15" s="15"/>
      <c r="H15" s="43" t="s">
        <v>280</v>
      </c>
      <c r="I15" s="15"/>
      <c r="J15" s="155">
        <v>59952.47677918461</v>
      </c>
      <c r="K15" s="156"/>
      <c r="L15" s="155">
        <v>53874.416794586738</v>
      </c>
      <c r="M15" s="3"/>
      <c r="N15" s="36"/>
      <c r="O15" s="26"/>
      <c r="P15" s="26"/>
      <c r="Q15" s="26"/>
      <c r="R15" s="28"/>
      <c r="S15" s="26"/>
      <c r="T15" s="57"/>
      <c r="U15" s="127"/>
    </row>
    <row r="16" spans="1:21" x14ac:dyDescent="0.25">
      <c r="A16" s="57">
        <v>2011</v>
      </c>
      <c r="B16" s="154">
        <v>7011720.5741583072</v>
      </c>
      <c r="C16" s="154"/>
      <c r="D16" s="159"/>
      <c r="E16" s="159"/>
      <c r="F16" s="43" t="s">
        <v>280</v>
      </c>
      <c r="G16" s="15"/>
      <c r="H16" s="43" t="s">
        <v>280</v>
      </c>
      <c r="I16" s="15"/>
      <c r="J16" s="155">
        <v>65028.043475938903</v>
      </c>
      <c r="K16" s="158"/>
      <c r="L16" s="155">
        <v>41954.951378074664</v>
      </c>
      <c r="M16" s="3"/>
      <c r="N16" s="36"/>
      <c r="O16" s="26"/>
      <c r="P16" s="26"/>
      <c r="Q16" s="26"/>
      <c r="R16" s="28"/>
      <c r="S16" s="26"/>
      <c r="T16" s="57"/>
      <c r="U16" s="127"/>
    </row>
    <row r="17" spans="1:21" x14ac:dyDescent="0.25">
      <c r="A17" s="57">
        <v>2012</v>
      </c>
      <c r="B17" s="154">
        <v>7141931.0631542262</v>
      </c>
      <c r="C17" s="154"/>
      <c r="D17" s="159"/>
      <c r="E17" s="159"/>
      <c r="F17" s="43" t="s">
        <v>280</v>
      </c>
      <c r="G17" s="10"/>
      <c r="H17" s="43" t="s">
        <v>280</v>
      </c>
      <c r="I17" s="10"/>
      <c r="J17" s="144">
        <v>63664.317715083591</v>
      </c>
      <c r="K17" s="144"/>
      <c r="L17" s="144">
        <v>31163.808560751306</v>
      </c>
      <c r="M17" s="3"/>
      <c r="N17" s="36"/>
      <c r="O17" s="26"/>
      <c r="P17" s="26"/>
      <c r="Q17" s="26"/>
      <c r="R17" s="28"/>
      <c r="S17" s="26"/>
      <c r="T17" s="57"/>
      <c r="U17" s="127"/>
    </row>
    <row r="18" spans="1:21" x14ac:dyDescent="0.25">
      <c r="A18" s="57">
        <v>2013</v>
      </c>
      <c r="B18" s="154">
        <v>7472685.8268035902</v>
      </c>
      <c r="C18" s="154"/>
      <c r="D18" s="159"/>
      <c r="E18" s="159"/>
      <c r="F18" s="43" t="s">
        <v>280</v>
      </c>
      <c r="G18" s="10"/>
      <c r="H18" s="43" t="s">
        <v>280</v>
      </c>
      <c r="I18" s="10"/>
      <c r="J18" s="144">
        <v>65430.854627066466</v>
      </c>
      <c r="K18" s="144"/>
      <c r="L18" s="144">
        <v>27605.470076872658</v>
      </c>
      <c r="M18" s="3"/>
      <c r="N18" s="36"/>
      <c r="O18" s="26"/>
      <c r="P18" s="26"/>
      <c r="Q18" s="26"/>
      <c r="R18" s="28"/>
      <c r="S18" s="26"/>
      <c r="T18" s="57"/>
      <c r="U18" s="127"/>
    </row>
    <row r="19" spans="1:21" x14ac:dyDescent="0.25">
      <c r="A19" s="57">
        <v>2014</v>
      </c>
      <c r="B19" s="154">
        <v>7897661.5095884418</v>
      </c>
      <c r="C19" s="154"/>
      <c r="D19" s="159"/>
      <c r="E19" s="159"/>
      <c r="F19" s="43" t="s">
        <v>280</v>
      </c>
      <c r="G19" s="10"/>
      <c r="H19" s="43" t="s">
        <v>280</v>
      </c>
      <c r="I19" s="10"/>
      <c r="J19" s="144">
        <v>66886.268124024136</v>
      </c>
      <c r="K19" s="144"/>
      <c r="L19" s="144">
        <v>27907.359292146117</v>
      </c>
      <c r="M19" s="3"/>
      <c r="N19" s="36"/>
      <c r="O19" s="26"/>
      <c r="P19" s="26"/>
      <c r="Q19" s="26"/>
      <c r="R19" s="28"/>
      <c r="S19" s="26"/>
      <c r="T19" s="57"/>
      <c r="U19" s="127"/>
    </row>
    <row r="20" spans="1:21" x14ac:dyDescent="0.25">
      <c r="A20" s="57">
        <v>2015</v>
      </c>
      <c r="B20" s="154">
        <v>8248568.3392218519</v>
      </c>
      <c r="C20" s="154"/>
      <c r="D20" s="159"/>
      <c r="E20" s="159"/>
      <c r="F20" s="43" t="s">
        <v>280</v>
      </c>
      <c r="G20" s="10"/>
      <c r="H20" s="43" t="s">
        <v>280</v>
      </c>
      <c r="I20" s="10"/>
      <c r="J20" s="144">
        <v>67190.886735069449</v>
      </c>
      <c r="K20" s="144"/>
      <c r="L20" s="144">
        <v>29930.439124816392</v>
      </c>
      <c r="M20" s="3"/>
      <c r="N20" s="83"/>
      <c r="O20" s="26"/>
      <c r="P20" s="26"/>
      <c r="Q20" s="26"/>
      <c r="R20" s="28"/>
      <c r="S20" s="26"/>
      <c r="T20" s="57"/>
      <c r="U20" s="127"/>
    </row>
    <row r="21" spans="1:21" x14ac:dyDescent="0.25">
      <c r="A21" s="57">
        <v>2016</v>
      </c>
      <c r="B21" s="154">
        <v>8852881.5218679383</v>
      </c>
      <c r="C21" s="154"/>
      <c r="D21" s="159"/>
      <c r="E21" s="159"/>
      <c r="F21" s="43" t="s">
        <v>280</v>
      </c>
      <c r="G21" s="10"/>
      <c r="H21" s="43" t="s">
        <v>280</v>
      </c>
      <c r="I21" s="10"/>
      <c r="J21" s="144">
        <v>71153.364595978448</v>
      </c>
      <c r="K21" s="144"/>
      <c r="L21" s="144">
        <v>29869.868869281923</v>
      </c>
      <c r="M21" s="3"/>
      <c r="N21" s="83"/>
      <c r="O21" s="26"/>
      <c r="P21" s="26"/>
      <c r="Q21" s="26"/>
      <c r="R21" s="28"/>
      <c r="S21" s="26"/>
    </row>
    <row r="22" spans="1:21" x14ac:dyDescent="0.25">
      <c r="A22" s="57">
        <v>2017</v>
      </c>
      <c r="B22" s="10">
        <v>9646656.4157292861</v>
      </c>
      <c r="C22" s="10"/>
      <c r="D22" s="159"/>
      <c r="E22" s="159"/>
      <c r="F22" s="43" t="s">
        <v>280</v>
      </c>
      <c r="G22" s="10"/>
      <c r="H22" s="43" t="s">
        <v>280</v>
      </c>
      <c r="I22" s="10"/>
      <c r="J22" s="144">
        <v>76602.192550466949</v>
      </c>
      <c r="K22" s="144"/>
      <c r="L22" s="144">
        <v>33947.753430374607</v>
      </c>
      <c r="M22" s="3"/>
      <c r="N22" s="83"/>
      <c r="O22" s="26"/>
      <c r="P22" s="26"/>
      <c r="Q22" s="26"/>
      <c r="R22" s="28"/>
      <c r="S22" s="26"/>
    </row>
    <row r="23" spans="1:21" x14ac:dyDescent="0.25">
      <c r="A23" s="57">
        <v>2018</v>
      </c>
      <c r="B23" s="10">
        <v>9762323.8798242658</v>
      </c>
      <c r="C23" s="10"/>
      <c r="D23" s="159"/>
      <c r="E23" s="159"/>
      <c r="F23" s="43" t="s">
        <v>280</v>
      </c>
      <c r="G23" s="10"/>
      <c r="H23" s="43" t="s">
        <v>280</v>
      </c>
      <c r="I23" s="10"/>
      <c r="J23" s="144">
        <v>76788.057649201655</v>
      </c>
      <c r="K23" s="144"/>
      <c r="L23" s="144">
        <v>33841.034155192436</v>
      </c>
      <c r="M23" s="3"/>
      <c r="N23" s="83"/>
      <c r="O23" s="26"/>
      <c r="P23" s="26"/>
      <c r="Q23" s="26"/>
      <c r="R23" s="26"/>
      <c r="S23" s="26"/>
    </row>
    <row r="24" spans="1:21" x14ac:dyDescent="0.25">
      <c r="A24" s="57">
        <v>2019</v>
      </c>
      <c r="B24" s="10">
        <v>9649369</v>
      </c>
      <c r="C24" s="10"/>
      <c r="D24" s="166"/>
      <c r="E24" s="166"/>
      <c r="F24" s="43" t="s">
        <v>280</v>
      </c>
      <c r="G24" s="10"/>
      <c r="H24" s="43" t="s">
        <v>280</v>
      </c>
      <c r="I24" s="10"/>
      <c r="J24" s="10">
        <v>74401</v>
      </c>
      <c r="K24" s="10"/>
      <c r="L24" s="43" t="s">
        <v>280</v>
      </c>
      <c r="M24" s="3"/>
      <c r="N24" s="83"/>
      <c r="O24" s="26"/>
      <c r="P24" s="26"/>
      <c r="Q24" s="26"/>
      <c r="R24" s="26"/>
      <c r="S24" s="26"/>
    </row>
    <row r="25" spans="1:21" x14ac:dyDescent="0.25">
      <c r="A25" s="57">
        <v>2020</v>
      </c>
      <c r="B25" s="10">
        <v>2420302</v>
      </c>
      <c r="C25" s="10"/>
      <c r="D25" s="166"/>
      <c r="E25" s="166"/>
      <c r="F25" s="10">
        <v>24476</v>
      </c>
      <c r="G25" s="166"/>
      <c r="H25" s="10">
        <v>2755</v>
      </c>
      <c r="I25" s="166"/>
      <c r="J25" s="10">
        <f t="shared" ref="J25:J30" si="0">F25+H25</f>
        <v>27231</v>
      </c>
      <c r="K25" s="10"/>
      <c r="L25" s="43">
        <v>38699</v>
      </c>
      <c r="M25" s="3"/>
      <c r="N25" s="83"/>
      <c r="O25" s="26"/>
      <c r="P25" s="26"/>
      <c r="Q25" s="26"/>
      <c r="R25" s="26"/>
      <c r="S25" s="26"/>
    </row>
    <row r="26" spans="1:21" x14ac:dyDescent="0.25">
      <c r="A26" s="57">
        <v>2021</v>
      </c>
      <c r="B26" s="10">
        <v>2804432</v>
      </c>
      <c r="C26" s="10"/>
      <c r="D26" s="166"/>
      <c r="E26" s="166"/>
      <c r="F26" s="10">
        <v>27082</v>
      </c>
      <c r="G26" s="166"/>
      <c r="H26" s="10">
        <v>2780</v>
      </c>
      <c r="I26" s="166"/>
      <c r="J26" s="10">
        <f t="shared" si="0"/>
        <v>29862</v>
      </c>
      <c r="K26" s="10"/>
      <c r="L26" s="43">
        <v>41585</v>
      </c>
      <c r="M26" s="3"/>
      <c r="N26" s="83"/>
      <c r="O26" s="26"/>
      <c r="P26" s="26"/>
      <c r="Q26" s="26"/>
      <c r="R26" s="26"/>
      <c r="S26" s="26"/>
    </row>
    <row r="27" spans="1:21" x14ac:dyDescent="0.25">
      <c r="A27" s="57">
        <v>2022</v>
      </c>
      <c r="B27" s="10">
        <v>6604456</v>
      </c>
      <c r="C27" s="10"/>
      <c r="D27" s="10"/>
      <c r="E27" s="10"/>
      <c r="F27" s="10">
        <v>52699</v>
      </c>
      <c r="G27" s="10"/>
      <c r="H27" s="10">
        <v>2115</v>
      </c>
      <c r="I27" s="10"/>
      <c r="J27" s="10">
        <f t="shared" si="0"/>
        <v>54814</v>
      </c>
      <c r="K27" s="10"/>
      <c r="L27" s="171">
        <v>37632</v>
      </c>
      <c r="M27" s="3"/>
      <c r="N27" s="83"/>
      <c r="O27" s="26"/>
      <c r="P27" s="26"/>
      <c r="Q27" s="26"/>
      <c r="R27" s="26"/>
      <c r="S27" s="26"/>
    </row>
    <row r="28" spans="1:21" x14ac:dyDescent="0.25">
      <c r="A28" s="57">
        <v>2023</v>
      </c>
      <c r="B28" s="10">
        <v>7863239</v>
      </c>
      <c r="C28" s="10"/>
      <c r="D28" s="10"/>
      <c r="E28" s="10"/>
      <c r="F28" s="10">
        <v>58788</v>
      </c>
      <c r="G28" s="10"/>
      <c r="H28" s="10">
        <v>1971</v>
      </c>
      <c r="I28" s="10"/>
      <c r="J28" s="10">
        <f t="shared" si="0"/>
        <v>60759</v>
      </c>
      <c r="K28" s="10"/>
      <c r="L28" s="171">
        <v>32482</v>
      </c>
      <c r="M28" s="3"/>
      <c r="N28" s="83"/>
      <c r="O28" s="26"/>
      <c r="P28" s="26"/>
      <c r="Q28" s="26"/>
      <c r="R28" s="26"/>
      <c r="S28" s="26"/>
    </row>
    <row r="29" spans="1:21" x14ac:dyDescent="0.25">
      <c r="A29" s="57">
        <v>2024</v>
      </c>
      <c r="B29" s="10">
        <v>8201841</v>
      </c>
      <c r="C29" s="10"/>
      <c r="D29" s="10"/>
      <c r="E29" s="10"/>
      <c r="F29" s="10">
        <v>59306</v>
      </c>
      <c r="G29" s="10"/>
      <c r="H29" s="10">
        <v>2154</v>
      </c>
      <c r="I29" s="10"/>
      <c r="J29" s="10">
        <f t="shared" si="0"/>
        <v>61460</v>
      </c>
      <c r="K29" s="10"/>
      <c r="L29" s="171">
        <v>33270</v>
      </c>
      <c r="M29" s="3"/>
      <c r="N29" s="83"/>
      <c r="O29" s="26"/>
      <c r="P29" s="26"/>
      <c r="Q29" s="26"/>
      <c r="R29" s="26"/>
      <c r="S29" s="26"/>
    </row>
    <row r="30" spans="1:21" x14ac:dyDescent="0.25">
      <c r="A30" s="60">
        <v>2025</v>
      </c>
      <c r="B30" s="13">
        <v>8424458</v>
      </c>
      <c r="C30" s="13"/>
      <c r="D30" s="13"/>
      <c r="E30" s="13"/>
      <c r="F30" s="13">
        <v>59457</v>
      </c>
      <c r="G30" s="13"/>
      <c r="H30" s="13">
        <v>2163</v>
      </c>
      <c r="I30" s="13"/>
      <c r="J30" s="13">
        <f t="shared" si="0"/>
        <v>61620</v>
      </c>
      <c r="K30" s="13"/>
      <c r="L30" s="147">
        <v>33339</v>
      </c>
      <c r="M30" s="3"/>
      <c r="N30" s="83"/>
      <c r="O30" s="26"/>
      <c r="P30" s="26"/>
      <c r="Q30" s="26"/>
      <c r="R30" s="26"/>
      <c r="S30" s="26"/>
    </row>
    <row r="31" spans="1:21" x14ac:dyDescent="0.25">
      <c r="A31" s="2"/>
      <c r="B31" s="2"/>
      <c r="C31" s="2"/>
      <c r="D31" s="2"/>
      <c r="E31" s="2"/>
      <c r="F31" s="2"/>
      <c r="G31" s="2"/>
      <c r="H31" s="2"/>
      <c r="I31" s="2"/>
      <c r="J31" s="2"/>
      <c r="K31" s="2"/>
      <c r="L31" s="187"/>
      <c r="M31" s="3"/>
      <c r="N31" s="83"/>
      <c r="O31" s="26"/>
      <c r="P31" s="26"/>
      <c r="Q31" s="26"/>
      <c r="R31" s="26"/>
      <c r="S31" s="26"/>
    </row>
    <row r="32" spans="1:21" x14ac:dyDescent="0.25">
      <c r="A32" s="2" t="s">
        <v>434</v>
      </c>
      <c r="B32" s="10"/>
      <c r="C32" s="10"/>
      <c r="D32" s="2"/>
      <c r="E32" s="2"/>
      <c r="F32" s="2"/>
      <c r="G32" s="2"/>
      <c r="H32" s="2"/>
      <c r="I32" s="2"/>
      <c r="J32" s="2"/>
      <c r="K32" s="2"/>
      <c r="L32" s="2"/>
      <c r="M32" s="2"/>
      <c r="N32" s="35"/>
      <c r="O32" s="26"/>
      <c r="P32" s="26"/>
      <c r="Q32" s="26"/>
      <c r="R32" s="26"/>
      <c r="S32" s="26"/>
    </row>
    <row r="33" spans="1:19" x14ac:dyDescent="0.25">
      <c r="A33" s="2" t="s">
        <v>435</v>
      </c>
      <c r="B33" s="10"/>
      <c r="C33" s="10"/>
      <c r="D33" s="2"/>
      <c r="E33" s="2"/>
      <c r="F33" s="2"/>
      <c r="G33" s="2"/>
      <c r="H33" s="2"/>
      <c r="I33" s="2"/>
      <c r="J33" s="2"/>
      <c r="K33" s="2"/>
      <c r="L33" s="2"/>
      <c r="M33" s="2"/>
      <c r="N33" s="35"/>
      <c r="O33" s="26"/>
      <c r="P33" s="26"/>
      <c r="Q33" s="26"/>
      <c r="R33" s="26"/>
      <c r="S33" s="26"/>
    </row>
    <row r="34" spans="1:19" x14ac:dyDescent="0.25">
      <c r="A34" s="34" t="s">
        <v>436</v>
      </c>
      <c r="B34" s="10"/>
      <c r="C34" s="10"/>
      <c r="D34" s="2"/>
      <c r="E34" s="2"/>
      <c r="F34" s="2"/>
      <c r="G34" s="2"/>
      <c r="H34" s="2"/>
      <c r="I34" s="2"/>
      <c r="J34" s="2"/>
      <c r="K34" s="2"/>
      <c r="L34" s="2"/>
      <c r="M34" s="2"/>
      <c r="N34" s="35"/>
      <c r="O34" s="26"/>
      <c r="P34" s="26"/>
      <c r="Q34" s="26"/>
      <c r="R34" s="26"/>
      <c r="S34" s="26"/>
    </row>
    <row r="35" spans="1:19" x14ac:dyDescent="0.25">
      <c r="A35" s="34" t="s">
        <v>437</v>
      </c>
      <c r="B35" s="3"/>
      <c r="C35" s="3"/>
      <c r="D35" s="3"/>
      <c r="E35" s="3"/>
      <c r="F35" s="3"/>
      <c r="G35" s="3"/>
      <c r="H35" s="3"/>
      <c r="I35" s="3"/>
      <c r="J35" s="3"/>
      <c r="K35" s="3"/>
      <c r="L35" s="3"/>
      <c r="M35" s="3"/>
      <c r="N35" s="3"/>
      <c r="O35" s="26"/>
      <c r="P35" s="26"/>
      <c r="Q35" s="26"/>
      <c r="R35" s="26"/>
      <c r="S35" s="26"/>
    </row>
    <row r="36" spans="1:19" x14ac:dyDescent="0.25">
      <c r="A36" s="26"/>
      <c r="B36" s="26"/>
      <c r="C36" s="26"/>
      <c r="D36" s="26"/>
      <c r="E36" s="26"/>
      <c r="F36" s="26"/>
      <c r="G36" s="26"/>
      <c r="H36" s="26"/>
      <c r="I36" s="26"/>
      <c r="J36" s="26"/>
      <c r="K36" s="26"/>
      <c r="L36" s="26"/>
      <c r="M36" s="26"/>
      <c r="N36" s="26"/>
      <c r="O36" s="26"/>
      <c r="P36" s="26"/>
      <c r="Q36" s="26"/>
      <c r="R36" s="26"/>
      <c r="S36" s="26"/>
    </row>
    <row r="37" spans="1:19" x14ac:dyDescent="0.25">
      <c r="A37" s="26"/>
      <c r="B37" s="26"/>
      <c r="C37" s="26"/>
      <c r="D37" s="26"/>
      <c r="E37" s="26"/>
      <c r="F37" s="26"/>
      <c r="G37" s="26"/>
      <c r="H37" s="26"/>
      <c r="I37" s="26"/>
      <c r="J37" s="26"/>
      <c r="K37" s="26"/>
      <c r="L37" s="26"/>
      <c r="M37" s="26"/>
      <c r="N37" s="26"/>
      <c r="O37" s="26"/>
      <c r="P37" s="26"/>
      <c r="Q37" s="26"/>
      <c r="R37" s="26"/>
      <c r="S37" s="26"/>
    </row>
    <row r="38" spans="1:19" x14ac:dyDescent="0.25">
      <c r="A38" s="26"/>
      <c r="B38" s="26"/>
      <c r="C38" s="26"/>
      <c r="D38" s="26"/>
      <c r="E38" s="26"/>
      <c r="F38" s="26"/>
      <c r="G38" s="26"/>
      <c r="H38" s="26"/>
      <c r="I38" s="26"/>
      <c r="J38" s="26"/>
      <c r="K38" s="26"/>
      <c r="L38" s="26"/>
      <c r="M38" s="26"/>
      <c r="N38" s="26"/>
      <c r="O38" s="26"/>
      <c r="P38" s="26"/>
      <c r="Q38" s="26"/>
      <c r="R38" s="26"/>
      <c r="S38" s="26"/>
    </row>
  </sheetData>
  <sortState xmlns:xlrd2="http://schemas.microsoft.com/office/spreadsheetml/2017/richdata2" ref="T10:U20">
    <sortCondition ref="T10:T20"/>
  </sortState>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Y145"/>
  <sheetViews>
    <sheetView showGridLines="0" zoomScaleNormal="100" zoomScaleSheetLayoutView="100" workbookViewId="0">
      <pane xSplit="1" ySplit="6" topLeftCell="B7" activePane="bottomRight" state="frozen"/>
      <selection pane="topRight" activeCell="B1" sqref="B1"/>
      <selection pane="bottomLeft" activeCell="A7" sqref="A7"/>
      <selection pane="bottomRight"/>
    </sheetView>
  </sheetViews>
  <sheetFormatPr defaultColWidth="9.109375" defaultRowHeight="11.4" outlineLevelCol="1" x14ac:dyDescent="0.2"/>
  <cols>
    <col min="1" max="1" width="39" style="26" customWidth="1"/>
    <col min="2" max="2" width="2.5546875" style="26" customWidth="1"/>
    <col min="3" max="3" width="8.88671875" style="26" hidden="1" customWidth="1" outlineLevel="1"/>
    <col min="4" max="4" width="2" style="26" hidden="1" customWidth="1" outlineLevel="1"/>
    <col min="5" max="5" width="8.88671875" style="26" hidden="1" customWidth="1" outlineLevel="1"/>
    <col min="6" max="6" width="2" style="26" hidden="1" customWidth="1" outlineLevel="1"/>
    <col min="7" max="7" width="8.88671875" style="26" hidden="1" customWidth="1" outlineLevel="1"/>
    <col min="8" max="8" width="1.88671875" style="26" hidden="1" customWidth="1" outlineLevel="1"/>
    <col min="9" max="9" width="8.88671875" style="26" hidden="1" customWidth="1" outlineLevel="1"/>
    <col min="10" max="10" width="1.88671875" style="26" hidden="1" customWidth="1" outlineLevel="1"/>
    <col min="11" max="11" width="8.88671875" style="26" hidden="1" customWidth="1" outlineLevel="1"/>
    <col min="12" max="12" width="1.44140625" style="26" hidden="1" customWidth="1" outlineLevel="1"/>
    <col min="13" max="13" width="8.88671875" style="26" hidden="1" customWidth="1" outlineLevel="1"/>
    <col min="14" max="14" width="1.5546875" style="26" hidden="1" customWidth="1" outlineLevel="1"/>
    <col min="15" max="15" width="8.88671875" style="26" hidden="1" customWidth="1" outlineLevel="1"/>
    <col min="16" max="16" width="1.5546875" style="26" hidden="1" customWidth="1" outlineLevel="1"/>
    <col min="17" max="17" width="8.88671875" style="26" hidden="1" customWidth="1" outlineLevel="1"/>
    <col min="18" max="18" width="1.5546875" style="26" hidden="1" customWidth="1" outlineLevel="1"/>
    <col min="19" max="19" width="8.88671875" style="26" hidden="1" customWidth="1" outlineLevel="1"/>
    <col min="20" max="20" width="1.44140625" style="26" hidden="1" customWidth="1" outlineLevel="1"/>
    <col min="21" max="21" width="9.88671875" style="26" hidden="1" customWidth="1" outlineLevel="1"/>
    <col min="22" max="22" width="1.5546875" style="26" hidden="1" customWidth="1" outlineLevel="1"/>
    <col min="23" max="23" width="9.88671875" style="26" hidden="1" customWidth="1" outlineLevel="1"/>
    <col min="24" max="24" width="1.5546875" style="26" hidden="1" customWidth="1" outlineLevel="1"/>
    <col min="25" max="25" width="8.88671875" style="26" hidden="1" customWidth="1" outlineLevel="1"/>
    <col min="26" max="26" width="2" style="26" hidden="1" customWidth="1" outlineLevel="1"/>
    <col min="27" max="27" width="9.88671875" style="26" hidden="1" customWidth="1" outlineLevel="1"/>
    <col min="28" max="28" width="1.44140625" style="26" hidden="1" customWidth="1" outlineLevel="1"/>
    <col min="29" max="29" width="9.88671875" style="26" hidden="1" customWidth="1" outlineLevel="1"/>
    <col min="30" max="30" width="1.5546875" style="26" hidden="1" customWidth="1" outlineLevel="1"/>
    <col min="31" max="31" width="9.88671875" style="26" hidden="1" customWidth="1" outlineLevel="1"/>
    <col min="32" max="32" width="1.88671875" style="26" hidden="1" customWidth="1" outlineLevel="1"/>
    <col min="33" max="35" width="9.88671875" style="26" hidden="1" customWidth="1" outlineLevel="1"/>
    <col min="36" max="36" width="9.88671875" style="26" bestFit="1" customWidth="1" collapsed="1"/>
    <col min="37" max="38" width="9.88671875" style="26" bestFit="1" customWidth="1"/>
    <col min="39" max="39" width="9.88671875" style="32" bestFit="1" customWidth="1"/>
    <col min="40" max="40" width="1.88671875" style="32" customWidth="1"/>
    <col min="41" max="41" width="8.88671875" style="32" bestFit="1" customWidth="1"/>
    <col min="42" max="42" width="1.88671875" style="32" customWidth="1"/>
    <col min="43" max="43" width="8.88671875" style="32" bestFit="1" customWidth="1"/>
    <col min="44" max="44" width="2" style="32" customWidth="1"/>
    <col min="45" max="45" width="9.88671875" style="32" bestFit="1" customWidth="1"/>
    <col min="46" max="46" width="1" style="32" customWidth="1"/>
    <col min="47" max="47" width="9.88671875" style="26" bestFit="1" customWidth="1"/>
    <col min="48" max="48" width="1.33203125" style="26" customWidth="1"/>
    <col min="49" max="49" width="9.88671875" style="26" bestFit="1" customWidth="1"/>
    <col min="50" max="50" width="0.88671875" style="26" customWidth="1"/>
    <col min="51" max="51" width="9.88671875" style="26" bestFit="1" customWidth="1"/>
    <col min="52" max="16384" width="9.109375" style="26"/>
  </cols>
  <sheetData>
    <row r="1" spans="1:51" s="25" customFormat="1" ht="12.75" customHeight="1" x14ac:dyDescent="0.25">
      <c r="A1" s="185" t="s">
        <v>474</v>
      </c>
      <c r="B1" s="185" t="s">
        <v>58</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4"/>
      <c r="AK1" s="184"/>
      <c r="AM1" s="32"/>
      <c r="AN1" s="32"/>
      <c r="AO1" s="32"/>
      <c r="AP1" s="32"/>
      <c r="AQ1" s="32"/>
      <c r="AR1" s="32"/>
      <c r="AS1" s="32"/>
      <c r="AT1" s="32"/>
    </row>
    <row r="2" spans="1:51" s="25" customFormat="1" ht="12.75" customHeight="1" x14ac:dyDescent="0.3">
      <c r="A2" s="184"/>
      <c r="B2" s="185" t="s">
        <v>751</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4"/>
      <c r="AH2" s="184"/>
      <c r="AI2" s="184"/>
      <c r="AJ2" s="184"/>
      <c r="AK2" s="184"/>
      <c r="AM2" s="32"/>
      <c r="AN2" s="32"/>
      <c r="AO2" s="32"/>
      <c r="AP2" s="32"/>
      <c r="AQ2" s="32"/>
      <c r="AR2" s="32"/>
      <c r="AS2" s="32"/>
      <c r="AT2" s="32"/>
    </row>
    <row r="3" spans="1:51" s="25" customFormat="1" ht="12.75" customHeight="1" x14ac:dyDescent="0.25">
      <c r="A3" s="184"/>
      <c r="B3" s="242" t="s">
        <v>59</v>
      </c>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M3" s="32"/>
      <c r="AN3" s="32"/>
      <c r="AO3" s="32"/>
      <c r="AP3" s="32"/>
      <c r="AQ3" s="32"/>
      <c r="AR3" s="32"/>
      <c r="AS3" s="32"/>
      <c r="AT3" s="32"/>
    </row>
    <row r="4" spans="1:51" s="25" customFormat="1" ht="12.75" customHeight="1" x14ac:dyDescent="0.3">
      <c r="A4" s="184"/>
      <c r="B4" s="242" t="s">
        <v>752</v>
      </c>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M4" s="32"/>
      <c r="AN4" s="32"/>
      <c r="AO4" s="32"/>
      <c r="AP4" s="32"/>
      <c r="AQ4" s="32"/>
      <c r="AR4" s="32"/>
      <c r="AS4" s="32"/>
      <c r="AT4" s="32"/>
    </row>
    <row r="5" spans="1:51" ht="12.75" customHeight="1" x14ac:dyDescent="0.25">
      <c r="A5" s="184"/>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row>
    <row r="6" spans="1:51" s="261" customFormat="1" ht="12.75" customHeight="1" x14ac:dyDescent="0.25">
      <c r="A6" s="321" t="s">
        <v>837</v>
      </c>
      <c r="B6" s="321"/>
      <c r="C6" s="321">
        <v>1998</v>
      </c>
      <c r="D6" s="321"/>
      <c r="E6" s="321">
        <v>1999</v>
      </c>
      <c r="F6" s="321"/>
      <c r="G6" s="321">
        <v>2000</v>
      </c>
      <c r="H6" s="321"/>
      <c r="I6" s="321">
        <v>2001</v>
      </c>
      <c r="J6" s="321"/>
      <c r="K6" s="321">
        <v>2002</v>
      </c>
      <c r="L6" s="321"/>
      <c r="M6" s="321">
        <v>2003</v>
      </c>
      <c r="N6" s="321"/>
      <c r="O6" s="321">
        <v>2004</v>
      </c>
      <c r="P6" s="321"/>
      <c r="Q6" s="321">
        <v>2005</v>
      </c>
      <c r="R6" s="321"/>
      <c r="S6" s="321">
        <v>2006</v>
      </c>
      <c r="T6" s="321"/>
      <c r="U6" s="321">
        <v>2007</v>
      </c>
      <c r="V6" s="321"/>
      <c r="W6" s="321">
        <v>2008</v>
      </c>
      <c r="X6" s="321"/>
      <c r="Y6" s="321">
        <v>2009</v>
      </c>
      <c r="Z6" s="321"/>
      <c r="AA6" s="321">
        <v>2010</v>
      </c>
      <c r="AB6" s="321"/>
      <c r="AC6" s="321">
        <v>2011</v>
      </c>
      <c r="AD6" s="321"/>
      <c r="AE6" s="321">
        <v>2012</v>
      </c>
      <c r="AF6" s="321"/>
      <c r="AG6" s="321">
        <v>2013</v>
      </c>
      <c r="AH6" s="321">
        <v>2014</v>
      </c>
      <c r="AI6" s="321">
        <v>2015</v>
      </c>
      <c r="AJ6" s="321">
        <v>2016</v>
      </c>
      <c r="AK6" s="321">
        <v>2017</v>
      </c>
      <c r="AL6" s="260">
        <v>2018</v>
      </c>
      <c r="AM6" s="260">
        <v>2019</v>
      </c>
      <c r="AN6" s="321"/>
      <c r="AO6" s="321">
        <v>2020</v>
      </c>
      <c r="AP6" s="321"/>
      <c r="AQ6" s="321">
        <v>2021</v>
      </c>
      <c r="AR6" s="321"/>
      <c r="AS6" s="322">
        <v>2022</v>
      </c>
      <c r="AT6" s="321"/>
      <c r="AU6" s="260">
        <v>2023</v>
      </c>
      <c r="AV6" s="260"/>
      <c r="AW6" s="260">
        <v>2024</v>
      </c>
      <c r="AX6" s="260"/>
      <c r="AY6" s="260">
        <v>2025</v>
      </c>
    </row>
    <row r="7" spans="1:51" ht="12.75" customHeight="1" x14ac:dyDescent="0.25">
      <c r="A7" s="243"/>
      <c r="B7" s="243"/>
      <c r="C7" s="243"/>
      <c r="D7" s="243"/>
      <c r="E7" s="243"/>
      <c r="F7" s="243"/>
      <c r="G7" s="243"/>
      <c r="H7" s="243"/>
      <c r="I7" s="243"/>
      <c r="J7" s="243"/>
      <c r="K7" s="243"/>
      <c r="L7" s="243"/>
      <c r="M7" s="243"/>
      <c r="N7" s="243"/>
      <c r="O7" s="243"/>
      <c r="P7" s="243"/>
      <c r="Q7" s="243"/>
      <c r="R7" s="243"/>
      <c r="S7" s="243"/>
      <c r="T7" s="243"/>
      <c r="U7" s="243"/>
      <c r="V7" s="243"/>
      <c r="W7" s="243"/>
      <c r="X7" s="243"/>
      <c r="Y7" s="244"/>
      <c r="Z7" s="243"/>
      <c r="AA7" s="243"/>
      <c r="AB7" s="243"/>
      <c r="AC7" s="243"/>
      <c r="AD7" s="243"/>
      <c r="AE7" s="243"/>
      <c r="AF7" s="243"/>
      <c r="AG7" s="243"/>
      <c r="AH7" s="243"/>
      <c r="AI7" s="243"/>
      <c r="AJ7" s="243"/>
      <c r="AK7" s="243"/>
      <c r="AM7" s="112"/>
      <c r="AN7" s="112"/>
      <c r="AO7" s="112"/>
      <c r="AP7" s="112"/>
      <c r="AQ7" s="112"/>
      <c r="AR7" s="112"/>
      <c r="AT7" s="112"/>
      <c r="AU7" s="112"/>
      <c r="AV7" s="112"/>
      <c r="AW7" s="112"/>
    </row>
    <row r="8" spans="1:51" ht="12.75" customHeight="1" x14ac:dyDescent="0.25">
      <c r="A8" s="243" t="s">
        <v>593</v>
      </c>
      <c r="B8" s="243"/>
      <c r="C8" s="163" t="s">
        <v>239</v>
      </c>
      <c r="D8" s="245"/>
      <c r="E8" s="163" t="s">
        <v>239</v>
      </c>
      <c r="F8" s="245"/>
      <c r="G8" s="163" t="s">
        <v>239</v>
      </c>
      <c r="H8" s="245"/>
      <c r="I8" s="163" t="s">
        <v>239</v>
      </c>
      <c r="J8" s="245"/>
      <c r="K8" s="163" t="s">
        <v>239</v>
      </c>
      <c r="L8" s="245"/>
      <c r="M8" s="163" t="s">
        <v>239</v>
      </c>
      <c r="N8" s="245"/>
      <c r="O8" s="163" t="s">
        <v>239</v>
      </c>
      <c r="P8" s="245"/>
      <c r="Q8" s="244" t="s">
        <v>277</v>
      </c>
      <c r="R8" s="245"/>
      <c r="S8" s="244" t="s">
        <v>277</v>
      </c>
      <c r="T8" s="245"/>
      <c r="U8" s="244" t="s">
        <v>277</v>
      </c>
      <c r="V8" s="245"/>
      <c r="W8" s="245"/>
      <c r="X8" s="245"/>
      <c r="Y8" s="244" t="s">
        <v>277</v>
      </c>
      <c r="Z8" s="245"/>
      <c r="AA8" s="244" t="s">
        <v>277</v>
      </c>
      <c r="AB8" s="245"/>
      <c r="AC8" s="244" t="s">
        <v>277</v>
      </c>
      <c r="AD8" s="245"/>
      <c r="AE8" s="245">
        <v>8</v>
      </c>
      <c r="AF8" s="245"/>
      <c r="AG8" s="243">
        <v>96</v>
      </c>
      <c r="AH8" s="243">
        <v>73</v>
      </c>
      <c r="AI8" s="245">
        <v>78</v>
      </c>
      <c r="AJ8" s="245">
        <v>256</v>
      </c>
      <c r="AK8" s="245">
        <v>5</v>
      </c>
      <c r="AL8" s="28">
        <v>5652</v>
      </c>
      <c r="AM8" s="165">
        <v>5436</v>
      </c>
      <c r="AN8" s="301"/>
      <c r="AO8" s="31">
        <v>156</v>
      </c>
      <c r="AP8" s="301"/>
      <c r="AQ8" s="31">
        <v>14318</v>
      </c>
      <c r="AR8" s="301"/>
      <c r="AS8" s="15">
        <v>28332</v>
      </c>
      <c r="AT8" s="12"/>
      <c r="AU8" s="15">
        <v>32688</v>
      </c>
      <c r="AV8" s="301"/>
      <c r="AW8" s="31">
        <v>59871</v>
      </c>
      <c r="AY8" s="28">
        <v>58669</v>
      </c>
    </row>
    <row r="9" spans="1:51" ht="12.75" customHeight="1" x14ac:dyDescent="0.2">
      <c r="A9" s="243" t="s">
        <v>294</v>
      </c>
      <c r="B9" s="82"/>
      <c r="C9" s="89">
        <v>221915</v>
      </c>
      <c r="D9" s="89"/>
      <c r="E9" s="89">
        <v>244860</v>
      </c>
      <c r="F9" s="89"/>
      <c r="G9" s="89">
        <v>242898</v>
      </c>
      <c r="H9" s="89"/>
      <c r="I9" s="89">
        <v>239339</v>
      </c>
      <c r="J9" s="89"/>
      <c r="K9" s="89">
        <v>175174</v>
      </c>
      <c r="L9" s="89"/>
      <c r="M9" s="89">
        <v>213291</v>
      </c>
      <c r="N9" s="89"/>
      <c r="O9" s="89">
        <v>208805</v>
      </c>
      <c r="P9" s="89"/>
      <c r="Q9" s="145">
        <v>209871</v>
      </c>
      <c r="R9" s="145"/>
      <c r="S9" s="145">
        <v>216459</v>
      </c>
      <c r="T9" s="145"/>
      <c r="U9" s="145">
        <v>199696</v>
      </c>
      <c r="V9" s="145"/>
      <c r="W9" s="145">
        <v>186473</v>
      </c>
      <c r="X9" s="145"/>
      <c r="Y9" s="145">
        <v>179409</v>
      </c>
      <c r="Z9" s="145"/>
      <c r="AA9" s="145">
        <v>227516</v>
      </c>
      <c r="AB9" s="145"/>
      <c r="AC9" s="145">
        <v>226421</v>
      </c>
      <c r="AD9" s="145"/>
      <c r="AE9" s="145">
        <v>235692</v>
      </c>
      <c r="AF9" s="145"/>
      <c r="AG9" s="145">
        <v>212943</v>
      </c>
      <c r="AH9" s="145">
        <v>223439</v>
      </c>
      <c r="AI9" s="145">
        <v>244582</v>
      </c>
      <c r="AJ9" s="145">
        <v>253680</v>
      </c>
      <c r="AK9" s="145">
        <v>278593</v>
      </c>
      <c r="AL9" s="28">
        <v>283163</v>
      </c>
      <c r="AM9" s="165">
        <v>308158</v>
      </c>
      <c r="AN9" s="302"/>
      <c r="AO9" s="15">
        <v>62090</v>
      </c>
      <c r="AP9" s="12"/>
      <c r="AQ9" s="31">
        <v>72668</v>
      </c>
      <c r="AR9" s="301"/>
      <c r="AS9" s="15">
        <v>201580</v>
      </c>
      <c r="AT9" s="12"/>
      <c r="AU9" s="15">
        <v>256894</v>
      </c>
      <c r="AV9" s="301"/>
      <c r="AW9" s="31">
        <v>259053</v>
      </c>
      <c r="AY9" s="28">
        <v>254067</v>
      </c>
    </row>
    <row r="10" spans="1:51" ht="12.75" customHeight="1" x14ac:dyDescent="0.2">
      <c r="A10" s="243" t="s">
        <v>308</v>
      </c>
      <c r="B10" s="82"/>
      <c r="C10" s="163" t="s">
        <v>239</v>
      </c>
      <c r="D10" s="89"/>
      <c r="E10" s="163" t="s">
        <v>239</v>
      </c>
      <c r="F10" s="89"/>
      <c r="G10" s="163" t="s">
        <v>239</v>
      </c>
      <c r="H10" s="89"/>
      <c r="I10" s="163" t="s">
        <v>239</v>
      </c>
      <c r="J10" s="89"/>
      <c r="K10" s="163" t="s">
        <v>239</v>
      </c>
      <c r="L10" s="89"/>
      <c r="M10" s="163" t="s">
        <v>239</v>
      </c>
      <c r="N10" s="89"/>
      <c r="O10" s="163" t="s">
        <v>239</v>
      </c>
      <c r="P10" s="89"/>
      <c r="Q10" s="145">
        <v>1243</v>
      </c>
      <c r="R10" s="145"/>
      <c r="S10" s="145">
        <v>1691</v>
      </c>
      <c r="T10" s="145"/>
      <c r="U10" s="145">
        <v>1673</v>
      </c>
      <c r="V10" s="145"/>
      <c r="W10" s="145">
        <v>3791</v>
      </c>
      <c r="X10" s="145"/>
      <c r="Y10" s="145">
        <v>8219</v>
      </c>
      <c r="Z10" s="145"/>
      <c r="AA10" s="145">
        <v>8703</v>
      </c>
      <c r="AB10" s="145"/>
      <c r="AC10" s="145">
        <v>8847</v>
      </c>
      <c r="AD10" s="145"/>
      <c r="AE10" s="145">
        <v>7353</v>
      </c>
      <c r="AF10" s="145"/>
      <c r="AG10" s="145">
        <v>27408</v>
      </c>
      <c r="AH10" s="145">
        <v>47273</v>
      </c>
      <c r="AI10" s="145">
        <v>61117</v>
      </c>
      <c r="AJ10" s="145">
        <v>67762</v>
      </c>
      <c r="AK10" s="145">
        <v>88737</v>
      </c>
      <c r="AL10" s="28">
        <v>92975</v>
      </c>
      <c r="AM10" s="165">
        <v>99264</v>
      </c>
      <c r="AN10" s="302"/>
      <c r="AO10" s="15">
        <v>37894</v>
      </c>
      <c r="AP10" s="12"/>
      <c r="AQ10" s="31">
        <v>74645</v>
      </c>
      <c r="AR10" s="301"/>
      <c r="AS10" s="15">
        <v>110785</v>
      </c>
      <c r="AT10" s="12"/>
      <c r="AU10" s="15">
        <v>92885</v>
      </c>
      <c r="AV10" s="301"/>
      <c r="AW10" s="31">
        <v>56802</v>
      </c>
      <c r="AY10" s="28">
        <v>95545</v>
      </c>
    </row>
    <row r="11" spans="1:51" ht="12.75" customHeight="1" x14ac:dyDescent="0.2">
      <c r="A11" s="243" t="s">
        <v>312</v>
      </c>
      <c r="B11" s="82"/>
      <c r="C11" s="89">
        <v>19212</v>
      </c>
      <c r="D11" s="89"/>
      <c r="E11" s="89">
        <v>30251</v>
      </c>
      <c r="F11" s="89"/>
      <c r="G11" s="89">
        <v>34850</v>
      </c>
      <c r="H11" s="89"/>
      <c r="I11" s="89">
        <v>42871</v>
      </c>
      <c r="J11" s="89"/>
      <c r="K11" s="89">
        <v>47981</v>
      </c>
      <c r="L11" s="89"/>
      <c r="M11" s="89">
        <v>62250</v>
      </c>
      <c r="N11" s="89"/>
      <c r="O11" s="89">
        <v>85938</v>
      </c>
      <c r="P11" s="89"/>
      <c r="Q11" s="145">
        <v>88859</v>
      </c>
      <c r="R11" s="145"/>
      <c r="S11" s="145">
        <v>88621</v>
      </c>
      <c r="T11" s="145"/>
      <c r="U11" s="145">
        <v>87877</v>
      </c>
      <c r="V11" s="145"/>
      <c r="W11" s="145">
        <v>62275</v>
      </c>
      <c r="X11" s="145"/>
      <c r="Y11" s="145">
        <v>38025</v>
      </c>
      <c r="Z11" s="145"/>
      <c r="AA11" s="145">
        <v>28622</v>
      </c>
      <c r="AB11" s="145"/>
      <c r="AC11" s="145">
        <v>24000</v>
      </c>
      <c r="AD11" s="145"/>
      <c r="AE11" s="145">
        <v>20018</v>
      </c>
      <c r="AF11" s="145"/>
      <c r="AG11" s="145">
        <v>20942</v>
      </c>
      <c r="AH11" s="145">
        <v>26428</v>
      </c>
      <c r="AI11" s="145">
        <v>31678</v>
      </c>
      <c r="AJ11" s="145">
        <v>36163</v>
      </c>
      <c r="AK11" s="145">
        <v>41888</v>
      </c>
      <c r="AL11" s="28">
        <v>36007</v>
      </c>
      <c r="AM11" s="165">
        <v>23710</v>
      </c>
      <c r="AN11" s="302"/>
      <c r="AO11" s="31" t="s">
        <v>239</v>
      </c>
      <c r="AP11" s="301"/>
      <c r="AQ11" s="31">
        <v>1952</v>
      </c>
      <c r="AR11" s="301"/>
      <c r="AS11" s="15">
        <v>10268</v>
      </c>
      <c r="AT11" s="12"/>
      <c r="AU11" s="15">
        <v>34408</v>
      </c>
      <c r="AV11" s="301"/>
      <c r="AW11" s="31">
        <v>19251</v>
      </c>
      <c r="AY11" s="28">
        <v>8755</v>
      </c>
    </row>
    <row r="12" spans="1:51" ht="12.75" customHeight="1" x14ac:dyDescent="0.2">
      <c r="A12" s="243" t="s">
        <v>302</v>
      </c>
      <c r="B12" s="82"/>
      <c r="C12" s="89">
        <v>101685</v>
      </c>
      <c r="D12" s="89"/>
      <c r="E12" s="89">
        <v>114566</v>
      </c>
      <c r="F12" s="89"/>
      <c r="G12" s="89">
        <v>116544</v>
      </c>
      <c r="H12" s="89"/>
      <c r="I12" s="89">
        <v>138424</v>
      </c>
      <c r="J12" s="89"/>
      <c r="K12" s="89">
        <v>91342</v>
      </c>
      <c r="L12" s="89"/>
      <c r="M12" s="89">
        <v>78144</v>
      </c>
      <c r="N12" s="89"/>
      <c r="O12" s="89">
        <v>82054</v>
      </c>
      <c r="P12" s="89"/>
      <c r="Q12" s="145">
        <v>83011</v>
      </c>
      <c r="R12" s="145"/>
      <c r="S12" s="145">
        <v>90758</v>
      </c>
      <c r="T12" s="145"/>
      <c r="U12" s="145">
        <v>117174</v>
      </c>
      <c r="V12" s="145"/>
      <c r="W12" s="145">
        <v>121545</v>
      </c>
      <c r="X12" s="145"/>
      <c r="Y12" s="145">
        <v>107007</v>
      </c>
      <c r="Z12" s="145"/>
      <c r="AA12" s="145">
        <v>107784</v>
      </c>
      <c r="AB12" s="145"/>
      <c r="AC12" s="145">
        <v>110462</v>
      </c>
      <c r="AD12" s="145"/>
      <c r="AE12" s="145">
        <v>119190</v>
      </c>
      <c r="AF12" s="145"/>
      <c r="AG12" s="145">
        <v>121759</v>
      </c>
      <c r="AH12" s="145">
        <v>109140</v>
      </c>
      <c r="AI12" s="145">
        <v>103089</v>
      </c>
      <c r="AJ12" s="145">
        <v>111670</v>
      </c>
      <c r="AK12" s="145">
        <v>124216</v>
      </c>
      <c r="AL12" s="28">
        <v>137496</v>
      </c>
      <c r="AM12" s="165">
        <v>128317</v>
      </c>
      <c r="AN12" s="302"/>
      <c r="AO12" s="15">
        <v>5917</v>
      </c>
      <c r="AP12" s="12"/>
      <c r="AQ12" s="31">
        <v>34817</v>
      </c>
      <c r="AR12" s="301"/>
      <c r="AS12" s="15">
        <v>107654</v>
      </c>
      <c r="AT12" s="12"/>
      <c r="AU12" s="15">
        <v>125410</v>
      </c>
      <c r="AV12" s="301"/>
      <c r="AW12" s="31">
        <v>126493</v>
      </c>
      <c r="AY12" s="28">
        <v>127240</v>
      </c>
    </row>
    <row r="13" spans="1:51" ht="12.75" customHeight="1" x14ac:dyDescent="0.2">
      <c r="A13" s="243" t="s">
        <v>286</v>
      </c>
      <c r="B13" s="82"/>
      <c r="C13" s="89">
        <v>941088</v>
      </c>
      <c r="D13" s="89"/>
      <c r="E13" s="89">
        <v>929091</v>
      </c>
      <c r="F13" s="89"/>
      <c r="G13" s="89">
        <v>980523</v>
      </c>
      <c r="H13" s="89"/>
      <c r="I13" s="89">
        <v>961529</v>
      </c>
      <c r="J13" s="89"/>
      <c r="K13" s="89">
        <v>917299</v>
      </c>
      <c r="L13" s="89"/>
      <c r="M13" s="89">
        <v>862809</v>
      </c>
      <c r="N13" s="89"/>
      <c r="O13" s="89">
        <v>893054</v>
      </c>
      <c r="P13" s="89"/>
      <c r="Q13" s="145">
        <v>935372</v>
      </c>
      <c r="R13" s="145"/>
      <c r="S13" s="145">
        <v>897048</v>
      </c>
      <c r="T13" s="145"/>
      <c r="U13" s="145">
        <v>896061</v>
      </c>
      <c r="V13" s="145"/>
      <c r="W13" s="145">
        <v>875885</v>
      </c>
      <c r="X13" s="145"/>
      <c r="Y13" s="145">
        <v>726306</v>
      </c>
      <c r="Z13" s="145"/>
      <c r="AA13" s="145">
        <v>791457</v>
      </c>
      <c r="AB13" s="145"/>
      <c r="AC13" s="145">
        <v>821136</v>
      </c>
      <c r="AD13" s="145"/>
      <c r="AE13" s="145">
        <v>863869</v>
      </c>
      <c r="AF13" s="145"/>
      <c r="AG13" s="145">
        <v>854044</v>
      </c>
      <c r="AH13" s="145">
        <v>952654</v>
      </c>
      <c r="AI13" s="145">
        <v>941803</v>
      </c>
      <c r="AJ13" s="145">
        <v>1028745</v>
      </c>
      <c r="AK13" s="145">
        <v>961030</v>
      </c>
      <c r="AL13" s="28">
        <v>977046</v>
      </c>
      <c r="AM13" s="165">
        <v>898818</v>
      </c>
      <c r="AN13" s="302"/>
      <c r="AO13" s="15">
        <v>222412</v>
      </c>
      <c r="AP13" s="12"/>
      <c r="AQ13" s="31">
        <v>217590</v>
      </c>
      <c r="AR13" s="301"/>
      <c r="AS13" s="15">
        <v>579831</v>
      </c>
      <c r="AT13" s="12"/>
      <c r="AU13" s="15">
        <v>720281</v>
      </c>
      <c r="AV13" s="301"/>
      <c r="AW13" s="31">
        <v>809925</v>
      </c>
      <c r="AY13" s="28">
        <v>975755</v>
      </c>
    </row>
    <row r="14" spans="1:51" ht="12.75" customHeight="1" x14ac:dyDescent="0.2">
      <c r="A14" s="243" t="s">
        <v>731</v>
      </c>
      <c r="B14" s="82"/>
      <c r="C14" s="163" t="s">
        <v>239</v>
      </c>
      <c r="D14" s="256"/>
      <c r="E14" s="163" t="s">
        <v>239</v>
      </c>
      <c r="F14" s="256"/>
      <c r="G14" s="163" t="s">
        <v>239</v>
      </c>
      <c r="H14" s="256"/>
      <c r="I14" s="163" t="s">
        <v>239</v>
      </c>
      <c r="J14" s="256"/>
      <c r="K14" s="163" t="s">
        <v>239</v>
      </c>
      <c r="L14" s="163"/>
      <c r="M14" s="163" t="s">
        <v>239</v>
      </c>
      <c r="N14" s="163"/>
      <c r="O14" s="163" t="s">
        <v>239</v>
      </c>
      <c r="P14" s="163"/>
      <c r="Q14" s="163" t="s">
        <v>239</v>
      </c>
      <c r="R14" s="163"/>
      <c r="S14" s="163" t="s">
        <v>239</v>
      </c>
      <c r="T14" s="163"/>
      <c r="U14" s="163" t="s">
        <v>239</v>
      </c>
      <c r="V14" s="163"/>
      <c r="W14" s="163" t="s">
        <v>239</v>
      </c>
      <c r="X14" s="163"/>
      <c r="Y14" s="163" t="s">
        <v>239</v>
      </c>
      <c r="Z14" s="163"/>
      <c r="AA14" s="163" t="s">
        <v>239</v>
      </c>
      <c r="AB14" s="163"/>
      <c r="AC14" s="163" t="s">
        <v>239</v>
      </c>
      <c r="AD14" s="163"/>
      <c r="AE14" s="163" t="s">
        <v>239</v>
      </c>
      <c r="AF14" s="163"/>
      <c r="AG14" s="163" t="s">
        <v>239</v>
      </c>
      <c r="AH14" s="163" t="s">
        <v>239</v>
      </c>
      <c r="AI14" s="163" t="s">
        <v>239</v>
      </c>
      <c r="AJ14" s="163" t="s">
        <v>239</v>
      </c>
      <c r="AK14" s="163" t="s">
        <v>239</v>
      </c>
      <c r="AL14" s="163" t="s">
        <v>239</v>
      </c>
      <c r="AM14" s="165">
        <v>5628</v>
      </c>
      <c r="AN14" s="302"/>
      <c r="AO14" s="15" t="s">
        <v>239</v>
      </c>
      <c r="AP14" s="12"/>
      <c r="AQ14" s="31" t="s">
        <v>239</v>
      </c>
      <c r="AR14" s="301"/>
      <c r="AS14" s="15" t="s">
        <v>239</v>
      </c>
      <c r="AT14" s="12"/>
      <c r="AU14" s="15" t="s">
        <v>239</v>
      </c>
      <c r="AV14" s="301"/>
      <c r="AW14" s="15" t="s">
        <v>239</v>
      </c>
      <c r="AY14" s="15" t="s">
        <v>239</v>
      </c>
    </row>
    <row r="15" spans="1:51" ht="12.75" customHeight="1" x14ac:dyDescent="0.2">
      <c r="A15" s="243" t="s">
        <v>314</v>
      </c>
      <c r="B15" s="82"/>
      <c r="C15" s="89">
        <v>4845</v>
      </c>
      <c r="D15" s="89"/>
      <c r="E15" s="89">
        <v>22284</v>
      </c>
      <c r="F15" s="89"/>
      <c r="G15" s="89">
        <v>49813</v>
      </c>
      <c r="H15" s="89"/>
      <c r="I15" s="89">
        <v>49700</v>
      </c>
      <c r="J15" s="89"/>
      <c r="K15" s="89">
        <v>24563</v>
      </c>
      <c r="L15" s="89"/>
      <c r="M15" s="89">
        <v>33948</v>
      </c>
      <c r="N15" s="89"/>
      <c r="O15" s="89">
        <v>73010</v>
      </c>
      <c r="P15" s="89"/>
      <c r="Q15" s="145">
        <v>99102</v>
      </c>
      <c r="R15" s="145"/>
      <c r="S15" s="145">
        <v>66948</v>
      </c>
      <c r="T15" s="145"/>
      <c r="U15" s="145">
        <v>75332</v>
      </c>
      <c r="V15" s="145"/>
      <c r="W15" s="145">
        <v>116812</v>
      </c>
      <c r="X15" s="145"/>
      <c r="Y15" s="145">
        <v>127879</v>
      </c>
      <c r="Z15" s="145"/>
      <c r="AA15" s="145">
        <v>170401</v>
      </c>
      <c r="AB15" s="145"/>
      <c r="AC15" s="145">
        <v>91273</v>
      </c>
      <c r="AD15" s="145"/>
      <c r="AE15" s="145">
        <v>110963</v>
      </c>
      <c r="AF15" s="145"/>
      <c r="AG15" s="145">
        <v>76875</v>
      </c>
      <c r="AH15" s="145">
        <v>34671</v>
      </c>
      <c r="AI15" s="145">
        <v>37827</v>
      </c>
      <c r="AJ15" s="145">
        <v>18180</v>
      </c>
      <c r="AK15" s="145">
        <v>22297</v>
      </c>
      <c r="AL15" s="28">
        <v>34646</v>
      </c>
      <c r="AM15" s="165">
        <v>43756</v>
      </c>
      <c r="AN15" s="302"/>
      <c r="AO15" s="15">
        <v>14591</v>
      </c>
      <c r="AP15" s="12"/>
      <c r="AQ15" s="31">
        <v>1191</v>
      </c>
      <c r="AR15" s="301"/>
      <c r="AS15" s="15">
        <v>18758</v>
      </c>
      <c r="AT15" s="12"/>
      <c r="AU15" s="15">
        <v>29011</v>
      </c>
      <c r="AV15" s="301"/>
      <c r="AW15" s="31">
        <v>35955</v>
      </c>
      <c r="AY15" s="28">
        <v>49373</v>
      </c>
    </row>
    <row r="16" spans="1:51" ht="12.75" customHeight="1" x14ac:dyDescent="0.2">
      <c r="A16" s="243" t="s">
        <v>307</v>
      </c>
      <c r="B16" s="82"/>
      <c r="C16" s="89">
        <v>43794</v>
      </c>
      <c r="D16" s="89"/>
      <c r="E16" s="89">
        <v>51857</v>
      </c>
      <c r="F16" s="89"/>
      <c r="G16" s="89">
        <v>56838</v>
      </c>
      <c r="H16" s="89"/>
      <c r="I16" s="89">
        <v>59250</v>
      </c>
      <c r="J16" s="89"/>
      <c r="K16" s="89">
        <v>46294</v>
      </c>
      <c r="L16" s="89"/>
      <c r="M16" s="89">
        <v>45541</v>
      </c>
      <c r="N16" s="89"/>
      <c r="O16" s="89">
        <v>51932</v>
      </c>
      <c r="P16" s="89"/>
      <c r="Q16" s="145">
        <v>73236</v>
      </c>
      <c r="R16" s="145"/>
      <c r="S16" s="145">
        <v>76759</v>
      </c>
      <c r="T16" s="145"/>
      <c r="U16" s="145">
        <v>87174</v>
      </c>
      <c r="V16" s="145"/>
      <c r="W16" s="145">
        <v>82197</v>
      </c>
      <c r="X16" s="145"/>
      <c r="Y16" s="145">
        <v>64799</v>
      </c>
      <c r="Z16" s="145"/>
      <c r="AA16" s="145">
        <v>66530</v>
      </c>
      <c r="AB16" s="145"/>
      <c r="AC16" s="145">
        <v>77413</v>
      </c>
      <c r="AD16" s="145"/>
      <c r="AE16" s="145">
        <v>87615</v>
      </c>
      <c r="AF16" s="145"/>
      <c r="AG16" s="145">
        <v>66336</v>
      </c>
      <c r="AH16" s="145">
        <v>53720</v>
      </c>
      <c r="AI16" s="145">
        <v>52234</v>
      </c>
      <c r="AJ16" s="145">
        <v>68190</v>
      </c>
      <c r="AK16" s="145">
        <v>98911</v>
      </c>
      <c r="AL16" s="28">
        <v>114959</v>
      </c>
      <c r="AM16" s="165">
        <v>143176</v>
      </c>
      <c r="AN16" s="302"/>
      <c r="AO16" s="15">
        <v>29172</v>
      </c>
      <c r="AP16" s="12"/>
      <c r="AQ16" s="31">
        <v>41231</v>
      </c>
      <c r="AR16" s="301"/>
      <c r="AS16" s="15">
        <v>103725</v>
      </c>
      <c r="AT16" s="12"/>
      <c r="AU16" s="15">
        <v>119491</v>
      </c>
      <c r="AV16" s="301"/>
      <c r="AW16" s="31">
        <v>161224</v>
      </c>
      <c r="AY16" s="28">
        <v>158343</v>
      </c>
    </row>
    <row r="17" spans="1:51" ht="12.75" customHeight="1" x14ac:dyDescent="0.2">
      <c r="A17" s="243" t="s">
        <v>342</v>
      </c>
      <c r="B17" s="82"/>
      <c r="C17" s="163" t="s">
        <v>239</v>
      </c>
      <c r="D17" s="89"/>
      <c r="E17" s="163" t="s">
        <v>239</v>
      </c>
      <c r="F17" s="89"/>
      <c r="G17" s="163" t="s">
        <v>239</v>
      </c>
      <c r="H17" s="89"/>
      <c r="I17" s="163" t="s">
        <v>239</v>
      </c>
      <c r="J17" s="89"/>
      <c r="K17" s="163" t="s">
        <v>239</v>
      </c>
      <c r="L17" s="89"/>
      <c r="M17" s="163" t="s">
        <v>239</v>
      </c>
      <c r="N17" s="89"/>
      <c r="O17" s="163" t="s">
        <v>239</v>
      </c>
      <c r="P17" s="89"/>
      <c r="Q17" s="145">
        <v>3</v>
      </c>
      <c r="R17" s="145"/>
      <c r="S17" s="145">
        <v>522</v>
      </c>
      <c r="T17" s="145"/>
      <c r="U17" s="145">
        <v>128</v>
      </c>
      <c r="V17" s="145"/>
      <c r="W17" s="145">
        <v>15</v>
      </c>
      <c r="X17" s="145"/>
      <c r="Y17" s="145">
        <v>84</v>
      </c>
      <c r="Z17" s="145"/>
      <c r="AA17" s="145">
        <v>57</v>
      </c>
      <c r="AB17" s="145"/>
      <c r="AC17" s="145">
        <v>40</v>
      </c>
      <c r="AD17" s="145"/>
      <c r="AE17" s="145">
        <v>5527</v>
      </c>
      <c r="AF17" s="145"/>
      <c r="AG17" s="145">
        <v>17004</v>
      </c>
      <c r="AH17" s="145">
        <v>23399</v>
      </c>
      <c r="AI17" s="145">
        <v>11902</v>
      </c>
      <c r="AJ17" s="145">
        <v>10</v>
      </c>
      <c r="AK17" s="145">
        <v>29973</v>
      </c>
      <c r="AL17" s="28">
        <v>39672</v>
      </c>
      <c r="AM17" s="163" t="s">
        <v>239</v>
      </c>
      <c r="AN17" s="302"/>
      <c r="AO17" s="163" t="s">
        <v>239</v>
      </c>
      <c r="AP17" s="12"/>
      <c r="AQ17" s="163" t="s">
        <v>239</v>
      </c>
      <c r="AR17" s="303"/>
      <c r="AS17" s="163" t="s">
        <v>239</v>
      </c>
      <c r="AT17" s="303"/>
      <c r="AU17" s="15" t="s">
        <v>239</v>
      </c>
      <c r="AV17" s="301"/>
      <c r="AW17" s="15" t="s">
        <v>239</v>
      </c>
      <c r="AY17" s="15" t="s">
        <v>239</v>
      </c>
    </row>
    <row r="18" spans="1:51" ht="12.75" customHeight="1" x14ac:dyDescent="0.2">
      <c r="A18" s="243" t="s">
        <v>60</v>
      </c>
      <c r="B18" s="82"/>
      <c r="C18" s="89">
        <v>623325</v>
      </c>
      <c r="D18" s="89"/>
      <c r="E18" s="89">
        <v>641675</v>
      </c>
      <c r="F18" s="89"/>
      <c r="G18" s="89">
        <v>633864</v>
      </c>
      <c r="H18" s="89"/>
      <c r="I18" s="89">
        <v>657624</v>
      </c>
      <c r="J18" s="89"/>
      <c r="K18" s="89">
        <v>599556</v>
      </c>
      <c r="L18" s="89"/>
      <c r="M18" s="89">
        <v>555560</v>
      </c>
      <c r="N18" s="89"/>
      <c r="O18" s="89">
        <v>608510</v>
      </c>
      <c r="P18" s="89"/>
      <c r="Q18" s="145">
        <v>640628</v>
      </c>
      <c r="R18" s="145"/>
      <c r="S18" s="145">
        <v>677050</v>
      </c>
      <c r="T18" s="145"/>
      <c r="U18" s="145">
        <v>655197</v>
      </c>
      <c r="V18" s="145"/>
      <c r="W18" s="145">
        <v>632393</v>
      </c>
      <c r="X18" s="145"/>
      <c r="Y18" s="145">
        <v>554370</v>
      </c>
      <c r="Z18" s="145"/>
      <c r="AA18" s="145">
        <v>597909</v>
      </c>
      <c r="AB18" s="145"/>
      <c r="AC18" s="145">
        <v>694095</v>
      </c>
      <c r="AD18" s="145"/>
      <c r="AE18" s="145">
        <v>750583</v>
      </c>
      <c r="AF18" s="145"/>
      <c r="AG18" s="145">
        <v>757108</v>
      </c>
      <c r="AH18" s="145">
        <v>800089</v>
      </c>
      <c r="AI18" s="145">
        <v>832456</v>
      </c>
      <c r="AJ18" s="145">
        <v>871741</v>
      </c>
      <c r="AK18" s="145">
        <v>923294</v>
      </c>
      <c r="AL18" s="28">
        <v>960954</v>
      </c>
      <c r="AM18" s="165">
        <v>946371</v>
      </c>
      <c r="AN18" s="302"/>
      <c r="AO18" s="15">
        <v>196250</v>
      </c>
      <c r="AP18" s="12"/>
      <c r="AQ18" s="31">
        <v>162128</v>
      </c>
      <c r="AR18" s="301"/>
      <c r="AS18" s="15">
        <v>488838</v>
      </c>
      <c r="AT18" s="12"/>
      <c r="AU18" s="15">
        <v>638890</v>
      </c>
      <c r="AV18" s="301"/>
      <c r="AW18" s="31">
        <v>687551</v>
      </c>
      <c r="AY18" s="28">
        <v>702125</v>
      </c>
    </row>
    <row r="19" spans="1:51" ht="12.75" customHeight="1" x14ac:dyDescent="0.2">
      <c r="A19" s="243" t="s">
        <v>290</v>
      </c>
      <c r="B19" s="82"/>
      <c r="C19" s="89">
        <v>283526</v>
      </c>
      <c r="D19" s="89"/>
      <c r="E19" s="89">
        <v>296959</v>
      </c>
      <c r="F19" s="89"/>
      <c r="G19" s="89">
        <v>334096</v>
      </c>
      <c r="H19" s="89"/>
      <c r="I19" s="89">
        <v>370454</v>
      </c>
      <c r="J19" s="89"/>
      <c r="K19" s="89">
        <v>429950</v>
      </c>
      <c r="L19" s="89"/>
      <c r="M19" s="89">
        <v>339269</v>
      </c>
      <c r="N19" s="89"/>
      <c r="O19" s="89">
        <v>365093</v>
      </c>
      <c r="P19" s="89"/>
      <c r="Q19" s="145">
        <v>474174</v>
      </c>
      <c r="R19" s="145"/>
      <c r="S19" s="145">
        <v>528255</v>
      </c>
      <c r="T19" s="145"/>
      <c r="U19" s="145">
        <v>582928</v>
      </c>
      <c r="V19" s="145"/>
      <c r="W19" s="145">
        <v>592079</v>
      </c>
      <c r="X19" s="145"/>
      <c r="Y19" s="145">
        <v>463403</v>
      </c>
      <c r="Z19" s="145"/>
      <c r="AA19" s="145">
        <v>451916</v>
      </c>
      <c r="AB19" s="145"/>
      <c r="AC19" s="145">
        <v>534138</v>
      </c>
      <c r="AD19" s="145"/>
      <c r="AE19" s="145">
        <v>506189</v>
      </c>
      <c r="AF19" s="145"/>
      <c r="AG19" s="145">
        <v>562385</v>
      </c>
      <c r="AH19" s="145">
        <v>565291</v>
      </c>
      <c r="AI19" s="145">
        <v>558126</v>
      </c>
      <c r="AJ19" s="145">
        <v>538826</v>
      </c>
      <c r="AK19" s="145">
        <v>569234</v>
      </c>
      <c r="AL19" s="28">
        <v>557810</v>
      </c>
      <c r="AM19" s="165">
        <v>603301</v>
      </c>
      <c r="AN19" s="302"/>
      <c r="AO19" s="15">
        <v>140450</v>
      </c>
      <c r="AP19" s="12"/>
      <c r="AQ19" s="31">
        <v>208967</v>
      </c>
      <c r="AR19" s="301"/>
      <c r="AS19" s="15">
        <v>463037</v>
      </c>
      <c r="AT19" s="12"/>
      <c r="AU19" s="15">
        <v>517784</v>
      </c>
      <c r="AV19" s="301"/>
      <c r="AW19" s="31">
        <v>531959</v>
      </c>
      <c r="AY19" s="28">
        <v>568632</v>
      </c>
    </row>
    <row r="20" spans="1:51" ht="12.75" customHeight="1" x14ac:dyDescent="0.2">
      <c r="A20" s="243" t="s">
        <v>730</v>
      </c>
      <c r="B20" s="82"/>
      <c r="C20" s="89">
        <v>20083</v>
      </c>
      <c r="D20" s="89"/>
      <c r="E20" s="89">
        <v>4852</v>
      </c>
      <c r="F20" s="89"/>
      <c r="G20" s="89">
        <v>22690</v>
      </c>
      <c r="H20" s="89"/>
      <c r="I20" s="89">
        <v>38059</v>
      </c>
      <c r="J20" s="89"/>
      <c r="K20" s="89">
        <v>71462</v>
      </c>
      <c r="L20" s="89"/>
      <c r="M20" s="89">
        <v>52094</v>
      </c>
      <c r="N20" s="89"/>
      <c r="O20" s="89">
        <v>57942</v>
      </c>
      <c r="P20" s="89"/>
      <c r="Q20" s="145">
        <v>29133</v>
      </c>
      <c r="R20" s="145"/>
      <c r="S20" s="145">
        <v>42649</v>
      </c>
      <c r="T20" s="145"/>
      <c r="U20" s="145">
        <v>57049</v>
      </c>
      <c r="V20" s="145"/>
      <c r="W20" s="145">
        <v>40833</v>
      </c>
      <c r="X20" s="145"/>
      <c r="Y20" s="145">
        <v>26101</v>
      </c>
      <c r="Z20" s="145"/>
      <c r="AA20" s="145">
        <v>12756</v>
      </c>
      <c r="AB20" s="145"/>
      <c r="AC20" s="145">
        <v>22711</v>
      </c>
      <c r="AD20" s="145"/>
      <c r="AE20" s="145">
        <v>26821</v>
      </c>
      <c r="AF20" s="145"/>
      <c r="AG20" s="145">
        <v>51616</v>
      </c>
      <c r="AH20" s="145">
        <v>111295</v>
      </c>
      <c r="AI20" s="145">
        <v>121270</v>
      </c>
      <c r="AJ20" s="145">
        <v>127332</v>
      </c>
      <c r="AK20" s="145">
        <v>136926</v>
      </c>
      <c r="AL20" s="28">
        <v>164215</v>
      </c>
      <c r="AM20" s="165">
        <v>150350</v>
      </c>
      <c r="AN20" s="302"/>
      <c r="AO20" s="15">
        <v>43421</v>
      </c>
      <c r="AP20" s="12"/>
      <c r="AQ20" s="31">
        <v>46926</v>
      </c>
      <c r="AR20" s="301"/>
      <c r="AS20" s="15" t="s">
        <v>239</v>
      </c>
      <c r="AT20" s="12"/>
      <c r="AU20" s="15">
        <v>106060</v>
      </c>
      <c r="AV20" s="301"/>
      <c r="AW20" s="31">
        <v>110220</v>
      </c>
      <c r="AY20" s="28">
        <v>116788</v>
      </c>
    </row>
    <row r="21" spans="1:51" ht="12.75" customHeight="1" x14ac:dyDescent="0.2">
      <c r="A21" s="243" t="s">
        <v>268</v>
      </c>
      <c r="B21" s="82"/>
      <c r="C21" s="89">
        <v>441528</v>
      </c>
      <c r="D21" s="89"/>
      <c r="E21" s="89">
        <v>451362</v>
      </c>
      <c r="F21" s="89"/>
      <c r="G21" s="89">
        <v>464548</v>
      </c>
      <c r="H21" s="89"/>
      <c r="I21" s="89">
        <v>480686</v>
      </c>
      <c r="J21" s="89"/>
      <c r="K21" s="89">
        <v>428381</v>
      </c>
      <c r="L21" s="89"/>
      <c r="M21" s="89">
        <v>327437</v>
      </c>
      <c r="N21" s="89"/>
      <c r="O21" s="89">
        <v>319873</v>
      </c>
      <c r="P21" s="89"/>
      <c r="Q21" s="145">
        <v>304330</v>
      </c>
      <c r="R21" s="145"/>
      <c r="S21" s="145">
        <v>351075</v>
      </c>
      <c r="T21" s="145"/>
      <c r="U21" s="145">
        <v>368714</v>
      </c>
      <c r="V21" s="145"/>
      <c r="W21" s="145">
        <v>359262</v>
      </c>
      <c r="X21" s="145"/>
      <c r="Y21" s="145">
        <v>329538</v>
      </c>
      <c r="Z21" s="145"/>
      <c r="AA21" s="145">
        <v>358133</v>
      </c>
      <c r="AB21" s="145"/>
      <c r="AC21" s="145">
        <v>394014</v>
      </c>
      <c r="AD21" s="145"/>
      <c r="AE21" s="145">
        <v>401975</v>
      </c>
      <c r="AF21" s="145"/>
      <c r="AG21" s="145">
        <v>414040</v>
      </c>
      <c r="AH21" s="145">
        <v>508412</v>
      </c>
      <c r="AI21" s="145">
        <v>547354</v>
      </c>
      <c r="AJ21" s="145">
        <v>580211</v>
      </c>
      <c r="AK21" s="145">
        <v>653410</v>
      </c>
      <c r="AL21" s="28">
        <v>669246</v>
      </c>
      <c r="AM21" s="165">
        <v>626679</v>
      </c>
      <c r="AN21" s="302"/>
      <c r="AO21" s="15">
        <v>41952</v>
      </c>
      <c r="AP21" s="12"/>
      <c r="AQ21" s="31">
        <v>199134</v>
      </c>
      <c r="AR21" s="301"/>
      <c r="AS21" s="15">
        <v>493267</v>
      </c>
      <c r="AT21" s="12"/>
      <c r="AU21" s="15">
        <v>548367</v>
      </c>
      <c r="AV21" s="301"/>
      <c r="AW21" s="31">
        <v>576048</v>
      </c>
      <c r="AY21" s="28">
        <v>594065</v>
      </c>
    </row>
    <row r="22" spans="1:51" ht="12.75" customHeight="1" x14ac:dyDescent="0.3">
      <c r="A22" s="243" t="s">
        <v>376</v>
      </c>
      <c r="B22" s="82"/>
      <c r="C22" s="163" t="s">
        <v>239</v>
      </c>
      <c r="D22" s="89"/>
      <c r="E22" s="163" t="s">
        <v>239</v>
      </c>
      <c r="F22" s="89"/>
      <c r="G22" s="163" t="s">
        <v>239</v>
      </c>
      <c r="H22" s="89"/>
      <c r="I22" s="163" t="s">
        <v>239</v>
      </c>
      <c r="J22" s="89"/>
      <c r="K22" s="163" t="s">
        <v>239</v>
      </c>
      <c r="L22" s="89"/>
      <c r="M22" s="163" t="s">
        <v>239</v>
      </c>
      <c r="N22" s="89"/>
      <c r="O22" s="163" t="s">
        <v>239</v>
      </c>
      <c r="P22" s="89"/>
      <c r="Q22" s="145">
        <v>5570</v>
      </c>
      <c r="R22" s="145"/>
      <c r="S22" s="145">
        <v>5711</v>
      </c>
      <c r="T22" s="145"/>
      <c r="U22" s="145">
        <v>1865</v>
      </c>
      <c r="V22" s="145"/>
      <c r="W22" s="145">
        <v>2833</v>
      </c>
      <c r="X22" s="145"/>
      <c r="Y22" s="145">
        <v>244</v>
      </c>
      <c r="Z22" s="145"/>
      <c r="AA22" s="145">
        <v>12</v>
      </c>
      <c r="AB22" s="145"/>
      <c r="AC22" s="145">
        <v>15</v>
      </c>
      <c r="AD22" s="145"/>
      <c r="AE22" s="145">
        <v>13</v>
      </c>
      <c r="AF22" s="145"/>
      <c r="AG22" s="145">
        <v>39</v>
      </c>
      <c r="AH22" s="145">
        <v>31</v>
      </c>
      <c r="AI22" s="145">
        <v>23</v>
      </c>
      <c r="AJ22" s="145">
        <v>17</v>
      </c>
      <c r="AK22" s="145">
        <v>11039</v>
      </c>
      <c r="AL22" s="28">
        <v>31389</v>
      </c>
      <c r="AM22" s="163" t="s">
        <v>239</v>
      </c>
      <c r="AN22" s="302"/>
      <c r="AO22" s="163" t="s">
        <v>239</v>
      </c>
      <c r="AP22" s="12"/>
      <c r="AQ22" s="163" t="s">
        <v>239</v>
      </c>
      <c r="AR22" s="303"/>
      <c r="AS22" s="163" t="s">
        <v>239</v>
      </c>
      <c r="AT22" s="303"/>
      <c r="AU22" s="15">
        <v>252</v>
      </c>
      <c r="AV22" s="301"/>
      <c r="AW22" s="300" t="s">
        <v>277</v>
      </c>
      <c r="AY22" s="300" t="s">
        <v>277</v>
      </c>
    </row>
    <row r="23" spans="1:51" ht="12.75" customHeight="1" x14ac:dyDescent="0.3">
      <c r="A23" s="243" t="s">
        <v>344</v>
      </c>
      <c r="B23" s="82"/>
      <c r="C23" s="163" t="s">
        <v>239</v>
      </c>
      <c r="D23" s="89"/>
      <c r="E23" s="89">
        <v>12140</v>
      </c>
      <c r="F23" s="89"/>
      <c r="G23" s="89">
        <v>19140</v>
      </c>
      <c r="H23" s="89"/>
      <c r="I23" s="89">
        <v>20143</v>
      </c>
      <c r="J23" s="89"/>
      <c r="K23" s="89">
        <v>23067</v>
      </c>
      <c r="L23" s="89"/>
      <c r="M23" s="89">
        <v>24890</v>
      </c>
      <c r="N23" s="89"/>
      <c r="O23" s="89">
        <v>34389</v>
      </c>
      <c r="P23" s="89"/>
      <c r="Q23" s="145">
        <v>36368</v>
      </c>
      <c r="R23" s="145"/>
      <c r="S23" s="145">
        <v>33160</v>
      </c>
      <c r="T23" s="145"/>
      <c r="U23" s="145">
        <v>31415</v>
      </c>
      <c r="V23" s="145"/>
      <c r="W23" s="145">
        <v>29025</v>
      </c>
      <c r="X23" s="145"/>
      <c r="Y23" s="145">
        <v>29190</v>
      </c>
      <c r="Z23" s="145"/>
      <c r="AA23" s="145">
        <v>19750</v>
      </c>
      <c r="AB23" s="145"/>
      <c r="AC23" s="145">
        <v>831</v>
      </c>
      <c r="AD23" s="145"/>
      <c r="AE23" s="145">
        <v>5487</v>
      </c>
      <c r="AF23" s="145"/>
      <c r="AG23" s="145">
        <v>2348</v>
      </c>
      <c r="AH23" s="145">
        <v>17705</v>
      </c>
      <c r="AI23" s="145">
        <v>9978</v>
      </c>
      <c r="AJ23" s="145">
        <v>2625</v>
      </c>
      <c r="AK23" s="145">
        <v>20388</v>
      </c>
      <c r="AL23" s="28">
        <v>29885</v>
      </c>
      <c r="AM23" s="163" t="s">
        <v>239</v>
      </c>
      <c r="AN23" s="302"/>
      <c r="AO23" s="163" t="s">
        <v>239</v>
      </c>
      <c r="AP23" s="12"/>
      <c r="AQ23" s="163" t="s">
        <v>239</v>
      </c>
      <c r="AR23" s="303"/>
      <c r="AS23" s="163" t="s">
        <v>239</v>
      </c>
      <c r="AT23" s="303"/>
      <c r="AU23" s="15" t="s">
        <v>239</v>
      </c>
      <c r="AV23" s="301"/>
      <c r="AW23" s="300" t="s">
        <v>277</v>
      </c>
      <c r="AY23" s="300" t="s">
        <v>277</v>
      </c>
    </row>
    <row r="24" spans="1:51" ht="12.75" customHeight="1" x14ac:dyDescent="0.2">
      <c r="A24" s="243" t="s">
        <v>310</v>
      </c>
      <c r="B24" s="82"/>
      <c r="C24" s="89">
        <v>18132</v>
      </c>
      <c r="D24" s="89"/>
      <c r="E24" s="89">
        <v>16429</v>
      </c>
      <c r="F24" s="89"/>
      <c r="G24" s="89">
        <v>31298</v>
      </c>
      <c r="H24" s="89"/>
      <c r="I24" s="89">
        <v>45339</v>
      </c>
      <c r="J24" s="89"/>
      <c r="K24" s="89">
        <v>28668</v>
      </c>
      <c r="L24" s="89"/>
      <c r="M24" s="89">
        <v>26949</v>
      </c>
      <c r="N24" s="89"/>
      <c r="O24" s="89">
        <v>29434</v>
      </c>
      <c r="P24" s="89"/>
      <c r="Q24" s="145">
        <v>49798</v>
      </c>
      <c r="R24" s="145"/>
      <c r="S24" s="145">
        <v>79336</v>
      </c>
      <c r="T24" s="145"/>
      <c r="U24" s="145">
        <v>104116</v>
      </c>
      <c r="V24" s="145"/>
      <c r="W24" s="145">
        <v>82894</v>
      </c>
      <c r="X24" s="145"/>
      <c r="Y24" s="145">
        <v>54679</v>
      </c>
      <c r="Z24" s="145"/>
      <c r="AA24" s="145">
        <v>51121</v>
      </c>
      <c r="AB24" s="145"/>
      <c r="AC24" s="145">
        <v>61829</v>
      </c>
      <c r="AD24" s="145"/>
      <c r="AE24" s="145">
        <v>71920</v>
      </c>
      <c r="AF24" s="145"/>
      <c r="AG24" s="145">
        <v>74853</v>
      </c>
      <c r="AH24" s="145">
        <v>52692</v>
      </c>
      <c r="AI24" s="145">
        <v>41416</v>
      </c>
      <c r="AJ24" s="145">
        <v>54083</v>
      </c>
      <c r="AK24" s="145">
        <v>75662</v>
      </c>
      <c r="AL24" s="28">
        <v>78804</v>
      </c>
      <c r="AM24" s="198">
        <v>85213</v>
      </c>
      <c r="AN24" s="302"/>
      <c r="AO24" s="15">
        <v>17724</v>
      </c>
      <c r="AP24" s="12"/>
      <c r="AQ24" s="31">
        <v>24347</v>
      </c>
      <c r="AR24" s="301"/>
      <c r="AS24" s="15">
        <v>52511</v>
      </c>
      <c r="AT24" s="12"/>
      <c r="AU24" s="15">
        <v>96206</v>
      </c>
      <c r="AV24" s="301"/>
      <c r="AW24" s="31">
        <v>86248</v>
      </c>
      <c r="AY24" s="28">
        <v>80989</v>
      </c>
    </row>
    <row r="25" spans="1:51" ht="12.75" customHeight="1" x14ac:dyDescent="0.2">
      <c r="A25" s="243" t="s">
        <v>300</v>
      </c>
      <c r="B25" s="82"/>
      <c r="C25" s="89">
        <v>47236</v>
      </c>
      <c r="D25" s="89"/>
      <c r="E25" s="89">
        <v>55367</v>
      </c>
      <c r="F25" s="89"/>
      <c r="G25" s="89">
        <v>59417</v>
      </c>
      <c r="H25" s="89"/>
      <c r="I25" s="89">
        <v>51928</v>
      </c>
      <c r="J25" s="89"/>
      <c r="K25" s="89">
        <v>51626</v>
      </c>
      <c r="L25" s="89"/>
      <c r="M25" s="89">
        <v>49565</v>
      </c>
      <c r="N25" s="89"/>
      <c r="O25" s="89">
        <v>52467</v>
      </c>
      <c r="P25" s="89"/>
      <c r="Q25" s="145">
        <v>58884</v>
      </c>
      <c r="R25" s="145"/>
      <c r="S25" s="145">
        <v>65230</v>
      </c>
      <c r="T25" s="145"/>
      <c r="U25" s="145">
        <v>72599</v>
      </c>
      <c r="V25" s="145"/>
      <c r="W25" s="145">
        <v>57504</v>
      </c>
      <c r="X25" s="145"/>
      <c r="Y25" s="145">
        <v>49992</v>
      </c>
      <c r="Z25" s="145"/>
      <c r="AA25" s="145">
        <v>54977</v>
      </c>
      <c r="AB25" s="145"/>
      <c r="AC25" s="145">
        <v>66387</v>
      </c>
      <c r="AD25" s="145"/>
      <c r="AE25" s="145">
        <v>74835</v>
      </c>
      <c r="AF25" s="145"/>
      <c r="AG25" s="145">
        <v>74341</v>
      </c>
      <c r="AH25" s="145">
        <v>79867</v>
      </c>
      <c r="AI25" s="145">
        <v>92643</v>
      </c>
      <c r="AJ25" s="145">
        <v>115423</v>
      </c>
      <c r="AK25" s="145">
        <v>138240</v>
      </c>
      <c r="AL25" s="28">
        <v>130840</v>
      </c>
      <c r="AM25" s="165">
        <v>95920</v>
      </c>
      <c r="AN25" s="302"/>
      <c r="AO25" s="15">
        <v>15381</v>
      </c>
      <c r="AP25" s="12"/>
      <c r="AQ25" s="31">
        <v>28209</v>
      </c>
      <c r="AR25" s="301"/>
      <c r="AS25" s="15">
        <v>74782</v>
      </c>
      <c r="AT25" s="12"/>
      <c r="AU25" s="15">
        <v>93877</v>
      </c>
      <c r="AV25" s="301"/>
      <c r="AW25" s="31">
        <v>91107</v>
      </c>
      <c r="AY25" s="28">
        <v>89436</v>
      </c>
    </row>
    <row r="26" spans="1:51" ht="12.75" customHeight="1" x14ac:dyDescent="0.3">
      <c r="A26" s="243" t="s">
        <v>492</v>
      </c>
      <c r="B26" s="82"/>
      <c r="C26" s="163" t="s">
        <v>239</v>
      </c>
      <c r="D26" s="89"/>
      <c r="E26" s="163" t="s">
        <v>239</v>
      </c>
      <c r="F26" s="89"/>
      <c r="G26" s="163" t="s">
        <v>239</v>
      </c>
      <c r="H26" s="89"/>
      <c r="I26" s="163" t="s">
        <v>239</v>
      </c>
      <c r="J26" s="89"/>
      <c r="K26" s="163" t="s">
        <v>239</v>
      </c>
      <c r="L26" s="89"/>
      <c r="M26" s="163" t="s">
        <v>239</v>
      </c>
      <c r="N26" s="89"/>
      <c r="O26" s="163" t="s">
        <v>239</v>
      </c>
      <c r="P26" s="89"/>
      <c r="Q26" s="244" t="s">
        <v>277</v>
      </c>
      <c r="R26" s="145"/>
      <c r="S26" s="244" t="s">
        <v>277</v>
      </c>
      <c r="T26" s="145"/>
      <c r="U26" s="244" t="s">
        <v>277</v>
      </c>
      <c r="V26" s="145"/>
      <c r="W26" s="244" t="s">
        <v>277</v>
      </c>
      <c r="X26" s="145"/>
      <c r="Y26" s="244" t="s">
        <v>277</v>
      </c>
      <c r="Z26" s="145"/>
      <c r="AA26" s="244" t="s">
        <v>277</v>
      </c>
      <c r="AB26" s="145"/>
      <c r="AC26" s="244" t="s">
        <v>277</v>
      </c>
      <c r="AD26" s="145"/>
      <c r="AE26" s="244" t="s">
        <v>277</v>
      </c>
      <c r="AF26" s="145"/>
      <c r="AG26" s="244" t="s">
        <v>277</v>
      </c>
      <c r="AH26" s="244" t="s">
        <v>277</v>
      </c>
      <c r="AI26" s="244" t="s">
        <v>277</v>
      </c>
      <c r="AJ26" s="244" t="s">
        <v>277</v>
      </c>
      <c r="AK26" s="244" t="s">
        <v>277</v>
      </c>
      <c r="AL26" s="244" t="s">
        <v>277</v>
      </c>
      <c r="AM26" s="165">
        <v>25538</v>
      </c>
      <c r="AN26" s="302"/>
      <c r="AO26" s="15">
        <v>2707</v>
      </c>
      <c r="AP26" s="12"/>
      <c r="AQ26" s="31">
        <v>316</v>
      </c>
      <c r="AR26" s="301"/>
      <c r="AS26" s="15" t="s">
        <v>239</v>
      </c>
      <c r="AT26" s="12"/>
      <c r="AU26" s="15" t="s">
        <v>239</v>
      </c>
      <c r="AV26" s="301"/>
      <c r="AW26" s="15" t="s">
        <v>239</v>
      </c>
      <c r="AY26" s="300" t="s">
        <v>277</v>
      </c>
    </row>
    <row r="27" spans="1:51" ht="12.75" customHeight="1" x14ac:dyDescent="0.2">
      <c r="A27" s="243" t="s">
        <v>292</v>
      </c>
      <c r="B27" s="82"/>
      <c r="C27" s="89">
        <v>149360</v>
      </c>
      <c r="D27" s="89"/>
      <c r="E27" s="89">
        <v>160069</v>
      </c>
      <c r="F27" s="89"/>
      <c r="G27" s="89">
        <v>153196</v>
      </c>
      <c r="H27" s="89"/>
      <c r="I27" s="89">
        <v>162281</v>
      </c>
      <c r="J27" s="89"/>
      <c r="K27" s="89">
        <v>151582</v>
      </c>
      <c r="L27" s="89"/>
      <c r="M27" s="89">
        <v>130745</v>
      </c>
      <c r="N27" s="89"/>
      <c r="O27" s="89">
        <v>165139</v>
      </c>
      <c r="P27" s="89"/>
      <c r="Q27" s="145">
        <v>276765</v>
      </c>
      <c r="R27" s="145"/>
      <c r="S27" s="145">
        <v>291540</v>
      </c>
      <c r="T27" s="145"/>
      <c r="U27" s="145">
        <v>342621</v>
      </c>
      <c r="V27" s="145"/>
      <c r="W27" s="145">
        <v>385497</v>
      </c>
      <c r="X27" s="145"/>
      <c r="Y27" s="145">
        <v>365508</v>
      </c>
      <c r="Z27" s="145"/>
      <c r="AA27" s="145">
        <v>405291</v>
      </c>
      <c r="AB27" s="145"/>
      <c r="AC27" s="145">
        <v>449883</v>
      </c>
      <c r="AD27" s="145"/>
      <c r="AE27" s="145">
        <v>397095</v>
      </c>
      <c r="AF27" s="145"/>
      <c r="AG27" s="145">
        <v>397645</v>
      </c>
      <c r="AH27" s="145">
        <v>384872</v>
      </c>
      <c r="AI27" s="145">
        <v>380142</v>
      </c>
      <c r="AJ27" s="145">
        <v>418326</v>
      </c>
      <c r="AK27" s="145">
        <v>485288</v>
      </c>
      <c r="AL27" s="28">
        <v>487322</v>
      </c>
      <c r="AM27" s="165">
        <v>426333</v>
      </c>
      <c r="AN27" s="302"/>
      <c r="AO27" s="15">
        <v>56959</v>
      </c>
      <c r="AP27" s="12"/>
      <c r="AQ27" s="31">
        <v>89009</v>
      </c>
      <c r="AR27" s="301"/>
      <c r="AS27" s="15">
        <v>343366</v>
      </c>
      <c r="AT27" s="12"/>
      <c r="AU27" s="15">
        <v>457277</v>
      </c>
      <c r="AV27" s="301"/>
      <c r="AW27" s="31">
        <v>490080</v>
      </c>
      <c r="AY27" s="28">
        <v>474082</v>
      </c>
    </row>
    <row r="28" spans="1:51" ht="12.75" customHeight="1" x14ac:dyDescent="0.2">
      <c r="A28" s="243" t="s">
        <v>783</v>
      </c>
      <c r="B28" s="82"/>
      <c r="C28" s="89"/>
      <c r="D28" s="89"/>
      <c r="E28" s="89"/>
      <c r="F28" s="89"/>
      <c r="G28" s="89"/>
      <c r="H28" s="89"/>
      <c r="I28" s="89"/>
      <c r="J28" s="89"/>
      <c r="K28" s="89"/>
      <c r="L28" s="89"/>
      <c r="M28" s="89"/>
      <c r="N28" s="89"/>
      <c r="O28" s="89"/>
      <c r="P28" s="89"/>
      <c r="Q28" s="145"/>
      <c r="R28" s="145"/>
      <c r="S28" s="145"/>
      <c r="T28" s="145"/>
      <c r="U28" s="145"/>
      <c r="V28" s="145"/>
      <c r="W28" s="145"/>
      <c r="X28" s="145"/>
      <c r="Y28" s="145"/>
      <c r="Z28" s="145"/>
      <c r="AA28" s="145"/>
      <c r="AB28" s="145"/>
      <c r="AC28" s="145"/>
      <c r="AD28" s="145"/>
      <c r="AE28" s="145"/>
      <c r="AF28" s="145"/>
      <c r="AG28" s="145"/>
      <c r="AH28" s="145"/>
      <c r="AI28" s="145"/>
      <c r="AJ28" s="145"/>
      <c r="AK28" s="145"/>
      <c r="AL28" s="28"/>
      <c r="AM28" s="165"/>
      <c r="AN28" s="302"/>
      <c r="AO28" s="15"/>
      <c r="AP28" s="12"/>
      <c r="AQ28" s="31"/>
      <c r="AR28" s="301"/>
      <c r="AS28" s="15"/>
      <c r="AT28" s="12"/>
      <c r="AU28" s="15"/>
      <c r="AV28" s="301"/>
      <c r="AW28" s="31"/>
      <c r="AY28" s="15" t="s">
        <v>239</v>
      </c>
    </row>
    <row r="29" spans="1:51" ht="12.75" customHeight="1" x14ac:dyDescent="0.25">
      <c r="A29" s="254" t="s">
        <v>834</v>
      </c>
      <c r="B29" s="82"/>
      <c r="C29" s="163" t="s">
        <v>239</v>
      </c>
      <c r="D29" s="89"/>
      <c r="E29" s="163" t="s">
        <v>239</v>
      </c>
      <c r="F29" s="89"/>
      <c r="G29" s="163" t="s">
        <v>239</v>
      </c>
      <c r="H29" s="89"/>
      <c r="I29" s="163" t="s">
        <v>239</v>
      </c>
      <c r="J29" s="89"/>
      <c r="K29" s="163" t="s">
        <v>239</v>
      </c>
      <c r="L29" s="89"/>
      <c r="M29" s="163" t="s">
        <v>239</v>
      </c>
      <c r="N29" s="89"/>
      <c r="O29" s="163" t="s">
        <v>239</v>
      </c>
      <c r="P29" s="89"/>
      <c r="Q29" s="145">
        <v>25</v>
      </c>
      <c r="R29" s="145"/>
      <c r="S29" s="145">
        <v>225</v>
      </c>
      <c r="T29" s="145"/>
      <c r="U29" s="145">
        <v>1555</v>
      </c>
      <c r="V29" s="145"/>
      <c r="W29" s="145">
        <v>3790</v>
      </c>
      <c r="X29" s="145"/>
      <c r="Y29" s="145">
        <v>27</v>
      </c>
      <c r="Z29" s="145"/>
      <c r="AA29" s="145">
        <v>23</v>
      </c>
      <c r="AB29" s="145"/>
      <c r="AC29" s="145">
        <v>114</v>
      </c>
      <c r="AD29" s="145"/>
      <c r="AE29" s="145">
        <v>223</v>
      </c>
      <c r="AF29" s="145"/>
      <c r="AG29" s="145">
        <v>27</v>
      </c>
      <c r="AH29" s="145">
        <v>24</v>
      </c>
      <c r="AI29" s="244">
        <v>26</v>
      </c>
      <c r="AJ29" s="145">
        <v>99</v>
      </c>
      <c r="AK29" s="145">
        <v>148</v>
      </c>
      <c r="AL29" s="28">
        <v>38</v>
      </c>
      <c r="AM29" s="165" t="s">
        <v>239</v>
      </c>
      <c r="AN29" s="302"/>
      <c r="AO29" s="15" t="s">
        <v>239</v>
      </c>
      <c r="AP29" s="12"/>
      <c r="AQ29" s="31" t="s">
        <v>239</v>
      </c>
      <c r="AR29" s="301"/>
      <c r="AS29" s="15">
        <v>8574</v>
      </c>
      <c r="AT29" s="12"/>
      <c r="AU29" s="15">
        <v>13978</v>
      </c>
      <c r="AV29" s="301"/>
      <c r="AW29" s="15" t="s">
        <v>239</v>
      </c>
      <c r="AY29" s="15" t="s">
        <v>239</v>
      </c>
    </row>
    <row r="30" spans="1:51" ht="12.75" customHeight="1" x14ac:dyDescent="0.25">
      <c r="A30" s="243" t="s">
        <v>343</v>
      </c>
      <c r="B30" s="82"/>
      <c r="C30" s="163" t="s">
        <v>239</v>
      </c>
      <c r="D30" s="89"/>
      <c r="E30" s="163" t="s">
        <v>239</v>
      </c>
      <c r="F30" s="89"/>
      <c r="G30" s="163" t="s">
        <v>239</v>
      </c>
      <c r="H30" s="89"/>
      <c r="I30" s="163" t="s">
        <v>239</v>
      </c>
      <c r="J30" s="89"/>
      <c r="K30" s="163" t="s">
        <v>239</v>
      </c>
      <c r="L30" s="89"/>
      <c r="M30" s="163" t="s">
        <v>239</v>
      </c>
      <c r="N30" s="89"/>
      <c r="O30" s="163" t="s">
        <v>239</v>
      </c>
      <c r="P30" s="89"/>
      <c r="Q30" s="244" t="s">
        <v>277</v>
      </c>
      <c r="R30" s="145"/>
      <c r="S30" s="145">
        <v>3</v>
      </c>
      <c r="T30" s="145"/>
      <c r="U30" s="145">
        <v>3430</v>
      </c>
      <c r="V30" s="145"/>
      <c r="W30" s="145">
        <v>6695</v>
      </c>
      <c r="X30" s="145"/>
      <c r="Y30" s="145">
        <v>6989</v>
      </c>
      <c r="Z30" s="145"/>
      <c r="AA30" s="145">
        <v>5169</v>
      </c>
      <c r="AB30" s="145"/>
      <c r="AC30" s="145">
        <v>3869</v>
      </c>
      <c r="AD30" s="145"/>
      <c r="AE30" s="145">
        <v>188</v>
      </c>
      <c r="AF30" s="145"/>
      <c r="AG30" s="145">
        <v>5494</v>
      </c>
      <c r="AH30" s="145">
        <v>9829</v>
      </c>
      <c r="AI30" s="145">
        <v>10133</v>
      </c>
      <c r="AJ30" s="145">
        <v>9628</v>
      </c>
      <c r="AK30" s="145">
        <v>20536</v>
      </c>
      <c r="AL30" s="28">
        <v>35874</v>
      </c>
      <c r="AM30" s="165">
        <v>35708</v>
      </c>
      <c r="AN30" s="302"/>
      <c r="AO30" s="15" t="s">
        <v>239</v>
      </c>
      <c r="AP30" s="12"/>
      <c r="AQ30" s="31" t="s">
        <v>239</v>
      </c>
      <c r="AR30" s="301"/>
      <c r="AS30" s="15">
        <v>16451</v>
      </c>
      <c r="AT30" s="12"/>
      <c r="AU30" s="15" t="s">
        <v>239</v>
      </c>
      <c r="AV30" s="301"/>
      <c r="AW30" s="15" t="s">
        <v>239</v>
      </c>
      <c r="AY30" s="15" t="s">
        <v>239</v>
      </c>
    </row>
    <row r="31" spans="1:51" ht="12.75" customHeight="1" x14ac:dyDescent="0.2">
      <c r="A31" s="243" t="s">
        <v>309</v>
      </c>
      <c r="B31" s="82"/>
      <c r="C31" s="163" t="s">
        <v>239</v>
      </c>
      <c r="D31" s="89"/>
      <c r="E31" s="89">
        <v>10266</v>
      </c>
      <c r="F31" s="89"/>
      <c r="G31" s="89">
        <v>10192</v>
      </c>
      <c r="H31" s="89"/>
      <c r="I31" s="89">
        <v>14227</v>
      </c>
      <c r="J31" s="89"/>
      <c r="K31" s="89">
        <v>17719</v>
      </c>
      <c r="L31" s="89"/>
      <c r="M31" s="89">
        <v>13237</v>
      </c>
      <c r="N31" s="89"/>
      <c r="O31" s="89">
        <v>23839</v>
      </c>
      <c r="P31" s="89"/>
      <c r="Q31" s="145">
        <v>25829</v>
      </c>
      <c r="R31" s="145"/>
      <c r="S31" s="145">
        <v>29463</v>
      </c>
      <c r="T31" s="145"/>
      <c r="U31" s="145">
        <v>60623</v>
      </c>
      <c r="V31" s="145"/>
      <c r="W31" s="145">
        <v>62700</v>
      </c>
      <c r="X31" s="145"/>
      <c r="Y31" s="145">
        <v>36985</v>
      </c>
      <c r="Z31" s="145"/>
      <c r="AA31" s="145">
        <v>58076</v>
      </c>
      <c r="AB31" s="145"/>
      <c r="AC31" s="145">
        <v>75360</v>
      </c>
      <c r="AD31" s="145"/>
      <c r="AE31" s="145">
        <v>58965</v>
      </c>
      <c r="AF31" s="145"/>
      <c r="AG31" s="145">
        <v>62650</v>
      </c>
      <c r="AH31" s="145">
        <v>60288</v>
      </c>
      <c r="AI31" s="145">
        <v>66217</v>
      </c>
      <c r="AJ31" s="145">
        <v>65741</v>
      </c>
      <c r="AK31" s="145">
        <v>68727</v>
      </c>
      <c r="AL31" s="28">
        <v>85927</v>
      </c>
      <c r="AM31" s="165">
        <v>87476</v>
      </c>
      <c r="AN31" s="302"/>
      <c r="AO31" s="15">
        <v>14617</v>
      </c>
      <c r="AP31" s="12"/>
      <c r="AQ31" s="31" t="s">
        <v>239</v>
      </c>
      <c r="AR31" s="301"/>
      <c r="AS31" s="15" t="s">
        <v>239</v>
      </c>
      <c r="AT31" s="12"/>
      <c r="AU31" s="15">
        <v>28638</v>
      </c>
      <c r="AV31" s="301"/>
      <c r="AW31" s="15" t="s">
        <v>239</v>
      </c>
      <c r="AY31" s="15" t="s">
        <v>239</v>
      </c>
    </row>
    <row r="32" spans="1:51" ht="12.75" customHeight="1" x14ac:dyDescent="0.2">
      <c r="A32" s="243" t="s">
        <v>585</v>
      </c>
      <c r="B32" s="82"/>
      <c r="C32" s="163"/>
      <c r="D32" s="89"/>
      <c r="E32" s="89"/>
      <c r="F32" s="89"/>
      <c r="G32" s="89"/>
      <c r="H32" s="89"/>
      <c r="I32" s="89"/>
      <c r="J32" s="89"/>
      <c r="K32" s="89"/>
      <c r="L32" s="89"/>
      <c r="M32" s="89"/>
      <c r="N32" s="89"/>
      <c r="O32" s="89"/>
      <c r="P32" s="89"/>
      <c r="Q32" s="145"/>
      <c r="R32" s="145"/>
      <c r="S32" s="145"/>
      <c r="T32" s="145"/>
      <c r="U32" s="145"/>
      <c r="V32" s="145"/>
      <c r="W32" s="145"/>
      <c r="X32" s="145"/>
      <c r="Y32" s="145"/>
      <c r="Z32" s="145"/>
      <c r="AA32" s="31" t="s">
        <v>239</v>
      </c>
      <c r="AB32" s="145"/>
      <c r="AC32" s="31" t="s">
        <v>239</v>
      </c>
      <c r="AD32" s="145"/>
      <c r="AE32" s="31" t="s">
        <v>239</v>
      </c>
      <c r="AF32" s="145"/>
      <c r="AG32" s="31" t="s">
        <v>239</v>
      </c>
      <c r="AH32" s="31" t="s">
        <v>239</v>
      </c>
      <c r="AI32" s="31" t="s">
        <v>239</v>
      </c>
      <c r="AJ32" s="31" t="s">
        <v>239</v>
      </c>
      <c r="AK32" s="31" t="s">
        <v>239</v>
      </c>
      <c r="AL32" s="31" t="s">
        <v>239</v>
      </c>
      <c r="AM32" s="165">
        <v>6098</v>
      </c>
      <c r="AN32" s="302"/>
      <c r="AO32" s="15">
        <v>9002</v>
      </c>
      <c r="AP32" s="12"/>
      <c r="AQ32" s="31">
        <v>34933</v>
      </c>
      <c r="AR32" s="301"/>
      <c r="AS32" s="15">
        <v>30847</v>
      </c>
      <c r="AT32" s="12"/>
      <c r="AU32" s="15">
        <v>28046</v>
      </c>
      <c r="AV32" s="301"/>
      <c r="AW32" s="31">
        <v>39451</v>
      </c>
      <c r="AY32" s="28">
        <v>44661</v>
      </c>
    </row>
    <row r="33" spans="1:51" ht="12.75" customHeight="1" x14ac:dyDescent="0.2">
      <c r="A33" s="243" t="s">
        <v>297</v>
      </c>
      <c r="B33" s="82"/>
      <c r="C33" s="163" t="s">
        <v>239</v>
      </c>
      <c r="D33" s="89"/>
      <c r="E33" s="89">
        <v>440</v>
      </c>
      <c r="F33" s="89"/>
      <c r="G33" s="89">
        <v>1060</v>
      </c>
      <c r="H33" s="89"/>
      <c r="I33" s="89">
        <v>1885</v>
      </c>
      <c r="J33" s="89"/>
      <c r="K33" s="89">
        <v>3065</v>
      </c>
      <c r="L33" s="89"/>
      <c r="M33" s="89">
        <v>13957</v>
      </c>
      <c r="N33" s="89"/>
      <c r="O33" s="89">
        <v>24799</v>
      </c>
      <c r="P33" s="89"/>
      <c r="Q33" s="145">
        <v>40113</v>
      </c>
      <c r="R33" s="145"/>
      <c r="S33" s="145">
        <v>43381</v>
      </c>
      <c r="T33" s="145"/>
      <c r="U33" s="145">
        <v>44035</v>
      </c>
      <c r="V33" s="145"/>
      <c r="W33" s="145">
        <v>57752</v>
      </c>
      <c r="X33" s="145"/>
      <c r="Y33" s="145">
        <v>59556</v>
      </c>
      <c r="Z33" s="145"/>
      <c r="AA33" s="145">
        <v>62323</v>
      </c>
      <c r="AB33" s="145"/>
      <c r="AC33" s="145">
        <v>72277</v>
      </c>
      <c r="AD33" s="145"/>
      <c r="AE33" s="145">
        <v>82397</v>
      </c>
      <c r="AF33" s="145"/>
      <c r="AG33" s="145">
        <v>110983</v>
      </c>
      <c r="AH33" s="145">
        <v>119480</v>
      </c>
      <c r="AI33" s="145">
        <v>120795</v>
      </c>
      <c r="AJ33" s="145">
        <v>155831</v>
      </c>
      <c r="AK33" s="145">
        <v>198541</v>
      </c>
      <c r="AL33" s="28">
        <v>200447</v>
      </c>
      <c r="AM33" s="165">
        <v>198527</v>
      </c>
      <c r="AN33" s="302"/>
      <c r="AO33" s="15">
        <v>15060</v>
      </c>
      <c r="AP33" s="12"/>
      <c r="AQ33" s="31">
        <v>61765</v>
      </c>
      <c r="AR33" s="301"/>
      <c r="AS33" s="15">
        <v>140355</v>
      </c>
      <c r="AT33" s="12"/>
      <c r="AU33" s="15">
        <v>170900</v>
      </c>
      <c r="AV33" s="301"/>
      <c r="AW33" s="31">
        <v>200446</v>
      </c>
      <c r="AY33" s="28">
        <v>210753</v>
      </c>
    </row>
    <row r="34" spans="1:51" ht="12.75" customHeight="1" x14ac:dyDescent="0.2">
      <c r="A34" s="243" t="s">
        <v>301</v>
      </c>
      <c r="B34" s="82"/>
      <c r="C34" s="89">
        <v>36243</v>
      </c>
      <c r="D34" s="89"/>
      <c r="E34" s="89">
        <v>35141</v>
      </c>
      <c r="F34" s="89"/>
      <c r="G34" s="89">
        <v>36098</v>
      </c>
      <c r="H34" s="89"/>
      <c r="I34" s="89">
        <v>34241</v>
      </c>
      <c r="J34" s="89"/>
      <c r="K34" s="89">
        <v>27846</v>
      </c>
      <c r="L34" s="89"/>
      <c r="M34" s="89">
        <v>29632</v>
      </c>
      <c r="N34" s="89"/>
      <c r="O34" s="89">
        <v>29192</v>
      </c>
      <c r="P34" s="89"/>
      <c r="Q34" s="145">
        <v>71118</v>
      </c>
      <c r="R34" s="145"/>
      <c r="S34" s="145">
        <v>78863</v>
      </c>
      <c r="T34" s="145"/>
      <c r="U34" s="145">
        <v>100222</v>
      </c>
      <c r="V34" s="145"/>
      <c r="W34" s="145">
        <v>106986</v>
      </c>
      <c r="X34" s="145"/>
      <c r="Y34" s="145">
        <v>121533</v>
      </c>
      <c r="Z34" s="145"/>
      <c r="AA34" s="145">
        <v>118420</v>
      </c>
      <c r="AB34" s="145"/>
      <c r="AC34" s="145">
        <v>110893</v>
      </c>
      <c r="AD34" s="145"/>
      <c r="AE34" s="145">
        <v>94230</v>
      </c>
      <c r="AF34" s="145"/>
      <c r="AG34" s="145">
        <v>102389</v>
      </c>
      <c r="AH34" s="145">
        <v>89757</v>
      </c>
      <c r="AI34" s="145">
        <v>105665</v>
      </c>
      <c r="AJ34" s="145">
        <v>114929</v>
      </c>
      <c r="AK34" s="145">
        <v>131619</v>
      </c>
      <c r="AL34" s="28">
        <v>159481</v>
      </c>
      <c r="AM34" s="165">
        <v>144345</v>
      </c>
      <c r="AN34" s="302"/>
      <c r="AO34" s="15">
        <v>31606</v>
      </c>
      <c r="AP34" s="12"/>
      <c r="AQ34" s="31">
        <v>42535</v>
      </c>
      <c r="AR34" s="301"/>
      <c r="AS34" s="15">
        <v>143879</v>
      </c>
      <c r="AT34" s="12"/>
      <c r="AU34" s="15">
        <v>163134</v>
      </c>
      <c r="AV34" s="301"/>
      <c r="AW34" s="31">
        <v>188475</v>
      </c>
      <c r="AY34" s="28">
        <v>182971</v>
      </c>
    </row>
    <row r="35" spans="1:51" ht="12.75" customHeight="1" x14ac:dyDescent="0.25">
      <c r="A35" s="243" t="s">
        <v>594</v>
      </c>
      <c r="B35" s="197"/>
      <c r="C35" s="198" t="s">
        <v>239</v>
      </c>
      <c r="D35" s="145"/>
      <c r="E35" s="198" t="s">
        <v>239</v>
      </c>
      <c r="F35" s="145"/>
      <c r="G35" s="198" t="s">
        <v>239</v>
      </c>
      <c r="H35" s="145"/>
      <c r="I35" s="198" t="s">
        <v>239</v>
      </c>
      <c r="J35" s="145"/>
      <c r="K35" s="198" t="s">
        <v>239</v>
      </c>
      <c r="L35" s="145"/>
      <c r="M35" s="198" t="s">
        <v>239</v>
      </c>
      <c r="N35" s="145"/>
      <c r="O35" s="198" t="s">
        <v>239</v>
      </c>
      <c r="P35" s="145"/>
      <c r="Q35" s="145">
        <v>6398</v>
      </c>
      <c r="R35" s="145"/>
      <c r="S35" s="145">
        <v>4795</v>
      </c>
      <c r="T35" s="145"/>
      <c r="U35" s="145">
        <v>4648</v>
      </c>
      <c r="V35" s="145"/>
      <c r="W35" s="145">
        <v>7931</v>
      </c>
      <c r="X35" s="145"/>
      <c r="Y35" s="145">
        <v>7076</v>
      </c>
      <c r="Z35" s="145"/>
      <c r="AA35" s="145">
        <v>2574</v>
      </c>
      <c r="AB35" s="145"/>
      <c r="AC35" s="145">
        <v>2</v>
      </c>
      <c r="AD35" s="145"/>
      <c r="AE35" s="145">
        <v>11</v>
      </c>
      <c r="AF35" s="145"/>
      <c r="AG35" s="145">
        <v>12</v>
      </c>
      <c r="AH35" s="145">
        <v>103</v>
      </c>
      <c r="AI35" s="244" t="s">
        <v>277</v>
      </c>
      <c r="AJ35" s="145">
        <v>9201</v>
      </c>
      <c r="AK35" s="145">
        <v>14083</v>
      </c>
      <c r="AL35" s="28">
        <v>11534</v>
      </c>
      <c r="AM35" s="165">
        <v>6994</v>
      </c>
      <c r="AN35" s="302"/>
      <c r="AO35" s="15">
        <v>1191</v>
      </c>
      <c r="AP35" s="12"/>
      <c r="AQ35" s="31">
        <v>6825</v>
      </c>
      <c r="AR35" s="301"/>
      <c r="AS35" s="15" t="s">
        <v>239</v>
      </c>
      <c r="AT35" s="12"/>
      <c r="AU35" s="15">
        <v>18950</v>
      </c>
      <c r="AV35" s="301"/>
      <c r="AW35" s="31">
        <v>5307</v>
      </c>
      <c r="AY35" s="28">
        <v>10381</v>
      </c>
    </row>
    <row r="36" spans="1:51" ht="12.75" customHeight="1" x14ac:dyDescent="0.2">
      <c r="A36" s="243" t="s">
        <v>304</v>
      </c>
      <c r="B36" s="82"/>
      <c r="C36" s="163" t="s">
        <v>239</v>
      </c>
      <c r="D36" s="89"/>
      <c r="E36" s="89">
        <v>13567</v>
      </c>
      <c r="F36" s="89"/>
      <c r="G36" s="89">
        <v>12765</v>
      </c>
      <c r="H36" s="89"/>
      <c r="I36" s="89">
        <v>13928</v>
      </c>
      <c r="J36" s="89"/>
      <c r="K36" s="89">
        <v>6373</v>
      </c>
      <c r="L36" s="89"/>
      <c r="M36" s="89">
        <v>16403</v>
      </c>
      <c r="N36" s="89"/>
      <c r="O36" s="89">
        <v>20533</v>
      </c>
      <c r="P36" s="89"/>
      <c r="Q36" s="145">
        <v>14205</v>
      </c>
      <c r="R36" s="145"/>
      <c r="S36" s="145">
        <v>31176</v>
      </c>
      <c r="T36" s="145"/>
      <c r="U36" s="145">
        <v>25729</v>
      </c>
      <c r="V36" s="145"/>
      <c r="W36" s="145">
        <v>23202</v>
      </c>
      <c r="X36" s="145"/>
      <c r="Y36" s="145">
        <v>9480</v>
      </c>
      <c r="Z36" s="145"/>
      <c r="AA36" s="145">
        <v>8356</v>
      </c>
      <c r="AB36" s="145"/>
      <c r="AC36" s="145">
        <v>38407</v>
      </c>
      <c r="AD36" s="145"/>
      <c r="AE36" s="145">
        <v>17872</v>
      </c>
      <c r="AF36" s="145"/>
      <c r="AG36" s="145">
        <v>24900</v>
      </c>
      <c r="AH36" s="145">
        <v>34493</v>
      </c>
      <c r="AI36" s="145">
        <v>54256</v>
      </c>
      <c r="AJ36" s="145">
        <v>86481</v>
      </c>
      <c r="AK36" s="145">
        <v>87875</v>
      </c>
      <c r="AL36" s="28">
        <v>101444</v>
      </c>
      <c r="AM36" s="165">
        <v>83201</v>
      </c>
      <c r="AN36" s="302"/>
      <c r="AO36" s="15">
        <v>14441</v>
      </c>
      <c r="AP36" s="12"/>
      <c r="AQ36" s="31">
        <v>30494</v>
      </c>
      <c r="AR36" s="301"/>
      <c r="AS36" s="15">
        <v>85186</v>
      </c>
      <c r="AT36" s="12"/>
      <c r="AU36" s="15">
        <v>83569</v>
      </c>
      <c r="AV36" s="301"/>
      <c r="AW36" s="31">
        <v>114784</v>
      </c>
      <c r="AY36" s="28">
        <v>109865</v>
      </c>
    </row>
    <row r="37" spans="1:51" ht="12.75" customHeight="1" x14ac:dyDescent="0.2">
      <c r="A37" s="243" t="s">
        <v>595</v>
      </c>
      <c r="B37" s="82"/>
      <c r="C37" s="163" t="s">
        <v>239</v>
      </c>
      <c r="D37" s="89"/>
      <c r="E37" s="163" t="s">
        <v>239</v>
      </c>
      <c r="F37" s="89"/>
      <c r="G37" s="163" t="s">
        <v>239</v>
      </c>
      <c r="H37" s="89"/>
      <c r="I37" s="163" t="s">
        <v>239</v>
      </c>
      <c r="J37" s="89"/>
      <c r="K37" s="163" t="s">
        <v>239</v>
      </c>
      <c r="L37" s="89"/>
      <c r="M37" s="163" t="s">
        <v>239</v>
      </c>
      <c r="N37" s="89"/>
      <c r="O37" s="163" t="s">
        <v>239</v>
      </c>
      <c r="P37" s="89"/>
      <c r="Q37" s="145">
        <v>49</v>
      </c>
      <c r="R37" s="145"/>
      <c r="S37" s="145">
        <v>53</v>
      </c>
      <c r="T37" s="145"/>
      <c r="U37" s="145">
        <v>966</v>
      </c>
      <c r="V37" s="145"/>
      <c r="W37" s="145">
        <v>1427</v>
      </c>
      <c r="X37" s="145"/>
      <c r="Y37" s="145">
        <v>61</v>
      </c>
      <c r="Z37" s="145"/>
      <c r="AA37" s="145">
        <v>28</v>
      </c>
      <c r="AB37" s="145"/>
      <c r="AC37" s="145">
        <v>405</v>
      </c>
      <c r="AD37" s="145"/>
      <c r="AE37" s="145">
        <v>45</v>
      </c>
      <c r="AF37" s="145"/>
      <c r="AG37" s="145">
        <v>100</v>
      </c>
      <c r="AH37" s="145">
        <v>6291</v>
      </c>
      <c r="AI37" s="145">
        <v>11579</v>
      </c>
      <c r="AJ37" s="145">
        <v>17020</v>
      </c>
      <c r="AK37" s="145">
        <v>17115</v>
      </c>
      <c r="AL37" s="28">
        <v>13998</v>
      </c>
      <c r="AM37" s="165">
        <v>1293</v>
      </c>
      <c r="AN37" s="302"/>
      <c r="AO37" s="15">
        <v>4347</v>
      </c>
      <c r="AP37" s="12"/>
      <c r="AQ37" s="31">
        <v>5375</v>
      </c>
      <c r="AR37" s="301"/>
      <c r="AS37" s="15">
        <v>9646</v>
      </c>
      <c r="AT37" s="12"/>
      <c r="AU37" s="15">
        <v>10536</v>
      </c>
      <c r="AV37" s="301"/>
      <c r="AW37" s="31">
        <v>9843</v>
      </c>
      <c r="AY37" s="28">
        <v>8562</v>
      </c>
    </row>
    <row r="38" spans="1:51" ht="12.75" customHeight="1" x14ac:dyDescent="0.25">
      <c r="A38" s="243" t="s">
        <v>305</v>
      </c>
      <c r="B38" s="82"/>
      <c r="C38" s="163" t="s">
        <v>239</v>
      </c>
      <c r="D38" s="89"/>
      <c r="E38" s="163" t="s">
        <v>239</v>
      </c>
      <c r="F38" s="89"/>
      <c r="G38" s="163" t="s">
        <v>239</v>
      </c>
      <c r="H38" s="89"/>
      <c r="I38" s="163" t="s">
        <v>239</v>
      </c>
      <c r="J38" s="89"/>
      <c r="K38" s="163" t="s">
        <v>239</v>
      </c>
      <c r="L38" s="89"/>
      <c r="M38" s="163" t="s">
        <v>239</v>
      </c>
      <c r="N38" s="89"/>
      <c r="O38" s="163" t="s">
        <v>239</v>
      </c>
      <c r="P38" s="89"/>
      <c r="Q38" s="244" t="s">
        <v>277</v>
      </c>
      <c r="R38" s="145"/>
      <c r="S38" s="145">
        <v>122</v>
      </c>
      <c r="T38" s="145"/>
      <c r="U38" s="145">
        <v>37</v>
      </c>
      <c r="V38" s="145"/>
      <c r="W38" s="244" t="s">
        <v>277</v>
      </c>
      <c r="X38" s="145"/>
      <c r="Y38" s="145">
        <v>27</v>
      </c>
      <c r="Z38" s="145"/>
      <c r="AA38" s="145">
        <v>49</v>
      </c>
      <c r="AB38" s="145"/>
      <c r="AC38" s="145">
        <v>9</v>
      </c>
      <c r="AD38" s="145"/>
      <c r="AE38" s="145">
        <v>3226</v>
      </c>
      <c r="AF38" s="145"/>
      <c r="AG38" s="145">
        <v>46408</v>
      </c>
      <c r="AH38" s="145">
        <v>68923</v>
      </c>
      <c r="AI38" s="145">
        <v>83282</v>
      </c>
      <c r="AJ38" s="145">
        <v>76856</v>
      </c>
      <c r="AK38" s="145">
        <v>89740</v>
      </c>
      <c r="AL38" s="28">
        <v>106184</v>
      </c>
      <c r="AM38" s="165" t="s">
        <v>239</v>
      </c>
      <c r="AN38" s="302"/>
      <c r="AO38" s="15">
        <v>40789</v>
      </c>
      <c r="AP38" s="12"/>
      <c r="AQ38" s="31" t="s">
        <v>239</v>
      </c>
      <c r="AR38" s="301"/>
      <c r="AS38" s="15" t="s">
        <v>239</v>
      </c>
      <c r="AT38" s="12"/>
      <c r="AU38" s="15">
        <v>103824</v>
      </c>
      <c r="AV38" s="301"/>
      <c r="AW38" s="15" t="s">
        <v>239</v>
      </c>
      <c r="AY38" s="15" t="s">
        <v>239</v>
      </c>
    </row>
    <row r="39" spans="1:51" ht="12.75" customHeight="1" x14ac:dyDescent="0.2">
      <c r="A39" s="243" t="s">
        <v>106</v>
      </c>
      <c r="B39" s="82"/>
      <c r="C39" s="163" t="s">
        <v>239</v>
      </c>
      <c r="D39" s="89"/>
      <c r="E39" s="163" t="s">
        <v>239</v>
      </c>
      <c r="F39" s="89"/>
      <c r="G39" s="163" t="s">
        <v>239</v>
      </c>
      <c r="H39" s="89"/>
      <c r="I39" s="163" t="s">
        <v>239</v>
      </c>
      <c r="J39" s="89"/>
      <c r="K39" s="163" t="s">
        <v>239</v>
      </c>
      <c r="L39" s="89"/>
      <c r="M39" s="163" t="s">
        <v>239</v>
      </c>
      <c r="N39" s="89"/>
      <c r="O39" s="163" t="s">
        <v>239</v>
      </c>
      <c r="P39" s="89"/>
      <c r="Q39" s="145">
        <v>19096</v>
      </c>
      <c r="R39" s="145"/>
      <c r="S39" s="145">
        <v>13957</v>
      </c>
      <c r="T39" s="145"/>
      <c r="U39" s="145">
        <v>22080</v>
      </c>
      <c r="V39" s="145"/>
      <c r="W39" s="145">
        <v>27049</v>
      </c>
      <c r="X39" s="145"/>
      <c r="Y39" s="145">
        <v>27250</v>
      </c>
      <c r="Z39" s="145"/>
      <c r="AA39" s="145">
        <v>30961</v>
      </c>
      <c r="AB39" s="145"/>
      <c r="AC39" s="145">
        <v>34461</v>
      </c>
      <c r="AD39" s="145"/>
      <c r="AE39" s="145">
        <v>35301</v>
      </c>
      <c r="AF39" s="145"/>
      <c r="AG39" s="145">
        <v>40259</v>
      </c>
      <c r="AH39" s="145">
        <v>38993</v>
      </c>
      <c r="AI39" s="145">
        <v>43837</v>
      </c>
      <c r="AJ39" s="145">
        <v>36353</v>
      </c>
      <c r="AK39" s="145">
        <v>44243</v>
      </c>
      <c r="AL39" s="28">
        <v>47008</v>
      </c>
      <c r="AM39" s="165">
        <v>48984</v>
      </c>
      <c r="AN39" s="302"/>
      <c r="AO39" s="15">
        <v>4166</v>
      </c>
      <c r="AP39" s="12"/>
      <c r="AQ39" s="31">
        <v>3490</v>
      </c>
      <c r="AR39" s="301"/>
      <c r="AS39" s="15">
        <v>4061</v>
      </c>
      <c r="AT39" s="12"/>
      <c r="AU39" s="15">
        <v>19469</v>
      </c>
      <c r="AV39" s="301"/>
      <c r="AW39" s="31">
        <v>20457</v>
      </c>
      <c r="AY39" s="28">
        <v>35865</v>
      </c>
    </row>
    <row r="40" spans="1:51" ht="12.75" customHeight="1" x14ac:dyDescent="0.2">
      <c r="A40" s="243" t="s">
        <v>313</v>
      </c>
      <c r="B40" s="82"/>
      <c r="C40" s="163" t="s">
        <v>239</v>
      </c>
      <c r="D40" s="89"/>
      <c r="E40" s="163" t="s">
        <v>239</v>
      </c>
      <c r="F40" s="89"/>
      <c r="G40" s="163" t="s">
        <v>239</v>
      </c>
      <c r="H40" s="89"/>
      <c r="I40" s="163" t="s">
        <v>239</v>
      </c>
      <c r="J40" s="89"/>
      <c r="K40" s="163" t="s">
        <v>239</v>
      </c>
      <c r="L40" s="89"/>
      <c r="M40" s="163" t="s">
        <v>239</v>
      </c>
      <c r="N40" s="89"/>
      <c r="O40" s="163" t="s">
        <v>239</v>
      </c>
      <c r="P40" s="89"/>
      <c r="Q40" s="145">
        <v>9619</v>
      </c>
      <c r="R40" s="145"/>
      <c r="S40" s="145">
        <v>11955</v>
      </c>
      <c r="T40" s="145"/>
      <c r="U40" s="145">
        <v>12916</v>
      </c>
      <c r="V40" s="145"/>
      <c r="W40" s="145">
        <v>10071</v>
      </c>
      <c r="X40" s="145"/>
      <c r="Y40" s="145">
        <v>10349</v>
      </c>
      <c r="Z40" s="145"/>
      <c r="AA40" s="145">
        <v>11802</v>
      </c>
      <c r="AB40" s="145"/>
      <c r="AC40" s="145">
        <v>23193</v>
      </c>
      <c r="AD40" s="145"/>
      <c r="AE40" s="145">
        <v>8671</v>
      </c>
      <c r="AF40" s="145"/>
      <c r="AG40" s="145">
        <v>20936</v>
      </c>
      <c r="AH40" s="145">
        <v>24799</v>
      </c>
      <c r="AI40" s="145">
        <v>20472</v>
      </c>
      <c r="AJ40" s="145">
        <v>19749</v>
      </c>
      <c r="AK40" s="145">
        <v>27261</v>
      </c>
      <c r="AL40" s="28">
        <v>33197</v>
      </c>
      <c r="AM40" s="165">
        <v>19731</v>
      </c>
      <c r="AN40" s="302"/>
      <c r="AO40" s="15">
        <v>3418</v>
      </c>
      <c r="AP40" s="12"/>
      <c r="AQ40" s="31" t="s">
        <v>239</v>
      </c>
      <c r="AR40" s="301"/>
      <c r="AS40" s="15" t="s">
        <v>239</v>
      </c>
      <c r="AT40" s="12"/>
      <c r="AU40" s="15">
        <v>8089</v>
      </c>
      <c r="AV40" s="301"/>
      <c r="AW40" s="31">
        <v>28674</v>
      </c>
      <c r="AY40" s="28">
        <v>33281</v>
      </c>
    </row>
    <row r="41" spans="1:51" ht="12.75" customHeight="1" x14ac:dyDescent="0.2">
      <c r="A41" s="243" t="s">
        <v>596</v>
      </c>
      <c r="B41" s="82"/>
      <c r="C41" s="163" t="s">
        <v>239</v>
      </c>
      <c r="D41" s="89"/>
      <c r="E41" s="163" t="s">
        <v>239</v>
      </c>
      <c r="F41" s="89"/>
      <c r="G41" s="163" t="s">
        <v>239</v>
      </c>
      <c r="H41" s="89"/>
      <c r="I41" s="163" t="s">
        <v>239</v>
      </c>
      <c r="J41" s="89"/>
      <c r="K41" s="163" t="s">
        <v>239</v>
      </c>
      <c r="L41" s="89"/>
      <c r="M41" s="163" t="s">
        <v>239</v>
      </c>
      <c r="N41" s="89"/>
      <c r="O41" s="163" t="s">
        <v>239</v>
      </c>
      <c r="P41" s="89"/>
      <c r="Q41" s="145">
        <v>3448</v>
      </c>
      <c r="R41" s="145"/>
      <c r="S41" s="145">
        <v>4326</v>
      </c>
      <c r="T41" s="145"/>
      <c r="U41" s="145">
        <v>2548</v>
      </c>
      <c r="V41" s="145"/>
      <c r="W41" s="145">
        <v>1306</v>
      </c>
      <c r="X41" s="145"/>
      <c r="Y41" s="145">
        <v>3577</v>
      </c>
      <c r="Z41" s="145"/>
      <c r="AA41" s="145">
        <v>4100</v>
      </c>
      <c r="AB41" s="145"/>
      <c r="AC41" s="145">
        <v>6573</v>
      </c>
      <c r="AD41" s="145"/>
      <c r="AE41" s="145">
        <v>13477</v>
      </c>
      <c r="AF41" s="145"/>
      <c r="AG41" s="145">
        <v>15778</v>
      </c>
      <c r="AH41" s="145">
        <v>14105</v>
      </c>
      <c r="AI41" s="145">
        <v>16641</v>
      </c>
      <c r="AJ41" s="145">
        <v>15835</v>
      </c>
      <c r="AK41" s="145">
        <v>10407</v>
      </c>
      <c r="AL41" s="28">
        <v>10208</v>
      </c>
      <c r="AM41" s="165">
        <v>11944</v>
      </c>
      <c r="AN41" s="302"/>
      <c r="AO41" s="15" t="s">
        <v>239</v>
      </c>
      <c r="AP41" s="12"/>
      <c r="AQ41" s="31" t="s">
        <v>239</v>
      </c>
      <c r="AR41" s="301"/>
      <c r="AS41" s="15" t="s">
        <v>239</v>
      </c>
      <c r="AT41" s="12"/>
      <c r="AU41" s="15" t="s">
        <v>239</v>
      </c>
      <c r="AV41" s="301"/>
      <c r="AW41" s="15" t="s">
        <v>239</v>
      </c>
      <c r="AY41" s="15" t="s">
        <v>239</v>
      </c>
    </row>
    <row r="42" spans="1:51" ht="12.75" customHeight="1" x14ac:dyDescent="0.2">
      <c r="A42" s="243" t="s">
        <v>784</v>
      </c>
      <c r="B42" s="82"/>
      <c r="C42" s="163"/>
      <c r="D42" s="89"/>
      <c r="E42" s="163"/>
      <c r="F42" s="89"/>
      <c r="G42" s="163"/>
      <c r="H42" s="89"/>
      <c r="I42" s="163"/>
      <c r="J42" s="89"/>
      <c r="K42" s="163"/>
      <c r="L42" s="89"/>
      <c r="M42" s="163"/>
      <c r="N42" s="89"/>
      <c r="O42" s="163"/>
      <c r="P42" s="89"/>
      <c r="Q42" s="145"/>
      <c r="R42" s="145"/>
      <c r="S42" s="145"/>
      <c r="T42" s="145"/>
      <c r="U42" s="145"/>
      <c r="V42" s="145"/>
      <c r="W42" s="145"/>
      <c r="X42" s="145"/>
      <c r="Y42" s="145"/>
      <c r="Z42" s="145"/>
      <c r="AA42" s="145"/>
      <c r="AB42" s="145"/>
      <c r="AC42" s="145"/>
      <c r="AD42" s="145"/>
      <c r="AE42" s="145"/>
      <c r="AF42" s="145"/>
      <c r="AG42" s="145"/>
      <c r="AH42" s="145"/>
      <c r="AI42" s="145"/>
      <c r="AJ42" s="145"/>
      <c r="AK42" s="145"/>
      <c r="AL42" s="28"/>
      <c r="AM42" s="165"/>
      <c r="AN42" s="302"/>
      <c r="AO42" s="15"/>
      <c r="AP42" s="12"/>
      <c r="AQ42" s="31"/>
      <c r="AR42" s="301"/>
      <c r="AS42" s="15"/>
      <c r="AT42" s="12"/>
      <c r="AU42" s="15"/>
      <c r="AV42" s="301"/>
      <c r="AW42" s="15"/>
      <c r="AY42" s="15" t="s">
        <v>239</v>
      </c>
    </row>
    <row r="43" spans="1:51" ht="12.75" customHeight="1" x14ac:dyDescent="0.2">
      <c r="A43" s="243" t="s">
        <v>288</v>
      </c>
      <c r="B43" s="82"/>
      <c r="C43" s="89">
        <v>347210</v>
      </c>
      <c r="D43" s="89"/>
      <c r="E43" s="89">
        <v>388268</v>
      </c>
      <c r="F43" s="89"/>
      <c r="G43" s="89">
        <v>438539</v>
      </c>
      <c r="H43" s="89"/>
      <c r="I43" s="89">
        <v>418298</v>
      </c>
      <c r="J43" s="89"/>
      <c r="K43" s="89">
        <v>390886</v>
      </c>
      <c r="L43" s="89"/>
      <c r="M43" s="89">
        <v>373423</v>
      </c>
      <c r="N43" s="89"/>
      <c r="O43" s="89">
        <v>382546</v>
      </c>
      <c r="P43" s="89"/>
      <c r="Q43" s="145">
        <v>432743</v>
      </c>
      <c r="R43" s="145"/>
      <c r="S43" s="145">
        <v>445647</v>
      </c>
      <c r="T43" s="145"/>
      <c r="U43" s="145">
        <v>476207</v>
      </c>
      <c r="V43" s="145"/>
      <c r="W43" s="145">
        <v>502862</v>
      </c>
      <c r="X43" s="145"/>
      <c r="Y43" s="145">
        <v>459389</v>
      </c>
      <c r="Z43" s="145"/>
      <c r="AA43" s="145">
        <v>464295</v>
      </c>
      <c r="AB43" s="145"/>
      <c r="AC43" s="145">
        <v>499866</v>
      </c>
      <c r="AD43" s="145"/>
      <c r="AE43" s="145">
        <v>540878</v>
      </c>
      <c r="AF43" s="145"/>
      <c r="AG43" s="145">
        <v>548258</v>
      </c>
      <c r="AH43" s="145">
        <v>551908</v>
      </c>
      <c r="AI43" s="145">
        <v>583992</v>
      </c>
      <c r="AJ43" s="145">
        <v>621006</v>
      </c>
      <c r="AK43" s="145">
        <v>711175</v>
      </c>
      <c r="AL43" s="28">
        <v>721749</v>
      </c>
      <c r="AM43" s="165">
        <v>726472</v>
      </c>
      <c r="AN43" s="302"/>
      <c r="AO43" s="15">
        <v>239843</v>
      </c>
      <c r="AP43" s="12"/>
      <c r="AQ43" s="31">
        <v>265709</v>
      </c>
      <c r="AR43" s="301"/>
      <c r="AS43" s="15">
        <v>526148</v>
      </c>
      <c r="AT43" s="12"/>
      <c r="AU43" s="15">
        <v>610512</v>
      </c>
      <c r="AV43" s="301"/>
      <c r="AW43" s="31">
        <v>691204</v>
      </c>
      <c r="AY43" s="28">
        <v>740969</v>
      </c>
    </row>
    <row r="44" spans="1:51" ht="12.75" customHeight="1" x14ac:dyDescent="0.3">
      <c r="A44" s="57" t="s">
        <v>725</v>
      </c>
      <c r="B44" s="82"/>
      <c r="C44" s="163" t="s">
        <v>239</v>
      </c>
      <c r="D44" s="256"/>
      <c r="E44" s="163" t="s">
        <v>239</v>
      </c>
      <c r="F44" s="256"/>
      <c r="G44" s="163" t="s">
        <v>239</v>
      </c>
      <c r="H44" s="256"/>
      <c r="I44" s="163" t="s">
        <v>239</v>
      </c>
      <c r="J44" s="256"/>
      <c r="K44" s="163" t="s">
        <v>239</v>
      </c>
      <c r="L44" s="163"/>
      <c r="M44" s="163" t="s">
        <v>239</v>
      </c>
      <c r="N44" s="163"/>
      <c r="O44" s="163" t="s">
        <v>239</v>
      </c>
      <c r="P44" s="163"/>
      <c r="Q44" s="163" t="s">
        <v>239</v>
      </c>
      <c r="R44" s="163"/>
      <c r="S44" s="163" t="s">
        <v>239</v>
      </c>
      <c r="T44" s="163"/>
      <c r="U44" s="163" t="s">
        <v>239</v>
      </c>
      <c r="V44" s="163"/>
      <c r="W44" s="163" t="s">
        <v>239</v>
      </c>
      <c r="X44" s="163"/>
      <c r="Y44" s="163" t="s">
        <v>239</v>
      </c>
      <c r="Z44" s="163"/>
      <c r="AA44" s="163" t="s">
        <v>239</v>
      </c>
      <c r="AB44" s="163"/>
      <c r="AC44" s="163" t="s">
        <v>239</v>
      </c>
      <c r="AD44" s="163"/>
      <c r="AE44" s="163" t="s">
        <v>239</v>
      </c>
      <c r="AF44" s="163"/>
      <c r="AG44" s="163" t="s">
        <v>239</v>
      </c>
      <c r="AH44" s="163" t="s">
        <v>239</v>
      </c>
      <c r="AI44" s="163" t="s">
        <v>239</v>
      </c>
      <c r="AJ44" s="163" t="s">
        <v>239</v>
      </c>
      <c r="AK44" s="163" t="s">
        <v>239</v>
      </c>
      <c r="AL44" s="163" t="s">
        <v>239</v>
      </c>
      <c r="AM44" s="165">
        <v>3464</v>
      </c>
      <c r="AN44" s="302"/>
      <c r="AO44" s="15" t="s">
        <v>239</v>
      </c>
      <c r="AP44" s="12"/>
      <c r="AQ44" s="31" t="s">
        <v>239</v>
      </c>
      <c r="AR44" s="301"/>
      <c r="AS44" s="15" t="s">
        <v>239</v>
      </c>
      <c r="AT44" s="12"/>
      <c r="AU44" s="15" t="s">
        <v>239</v>
      </c>
      <c r="AV44" s="15"/>
      <c r="AW44" s="15" t="s">
        <v>239</v>
      </c>
      <c r="AY44" s="300" t="s">
        <v>277</v>
      </c>
    </row>
    <row r="45" spans="1:51" ht="12.75" customHeight="1" x14ac:dyDescent="0.2">
      <c r="A45" s="243" t="s">
        <v>287</v>
      </c>
      <c r="B45" s="82"/>
      <c r="C45" s="89">
        <v>540992</v>
      </c>
      <c r="D45" s="89"/>
      <c r="E45" s="89">
        <v>556767</v>
      </c>
      <c r="F45" s="89"/>
      <c r="G45" s="89">
        <v>526307</v>
      </c>
      <c r="H45" s="89"/>
      <c r="I45" s="89">
        <v>514738</v>
      </c>
      <c r="J45" s="89"/>
      <c r="K45" s="89">
        <v>471596</v>
      </c>
      <c r="L45" s="89"/>
      <c r="M45" s="89">
        <v>434295</v>
      </c>
      <c r="N45" s="89"/>
      <c r="O45" s="89">
        <v>498348</v>
      </c>
      <c r="P45" s="89"/>
      <c r="Q45" s="145">
        <v>530122</v>
      </c>
      <c r="R45" s="145"/>
      <c r="S45" s="145">
        <v>603717</v>
      </c>
      <c r="T45" s="145"/>
      <c r="U45" s="145">
        <v>610856</v>
      </c>
      <c r="V45" s="145"/>
      <c r="W45" s="145">
        <v>627940</v>
      </c>
      <c r="X45" s="145"/>
      <c r="Y45" s="145">
        <v>565695</v>
      </c>
      <c r="Z45" s="145"/>
      <c r="AA45" s="145">
        <v>602120</v>
      </c>
      <c r="AB45" s="145"/>
      <c r="AC45" s="145">
        <v>697764</v>
      </c>
      <c r="AD45" s="145"/>
      <c r="AE45" s="145">
        <v>715797</v>
      </c>
      <c r="AF45" s="145"/>
      <c r="AG45" s="145">
        <v>734555</v>
      </c>
      <c r="AH45" s="145">
        <v>824848</v>
      </c>
      <c r="AI45" s="145">
        <v>827811</v>
      </c>
      <c r="AJ45" s="145">
        <v>873189</v>
      </c>
      <c r="AK45" s="145">
        <v>891316</v>
      </c>
      <c r="AL45" s="28">
        <v>894618</v>
      </c>
      <c r="AM45" s="165">
        <v>862420</v>
      </c>
      <c r="AN45" s="302"/>
      <c r="AO45" s="15">
        <v>176240</v>
      </c>
      <c r="AP45" s="12"/>
      <c r="AQ45" s="31">
        <v>161870</v>
      </c>
      <c r="AR45" s="301"/>
      <c r="AS45" s="15">
        <v>545737</v>
      </c>
      <c r="AT45" s="12"/>
      <c r="AU45" s="15">
        <v>673358</v>
      </c>
      <c r="AV45" s="301"/>
      <c r="AW45" s="31">
        <v>691169</v>
      </c>
      <c r="AY45" s="28">
        <v>715049</v>
      </c>
    </row>
    <row r="46" spans="1:51" ht="12.75" customHeight="1" x14ac:dyDescent="0.2">
      <c r="A46" s="243" t="s">
        <v>289</v>
      </c>
      <c r="B46" s="82"/>
      <c r="C46" s="89">
        <v>35173</v>
      </c>
      <c r="D46" s="89"/>
      <c r="E46" s="89">
        <v>35607</v>
      </c>
      <c r="F46" s="89"/>
      <c r="G46" s="89">
        <v>32385</v>
      </c>
      <c r="H46" s="89"/>
      <c r="I46" s="89">
        <v>41099</v>
      </c>
      <c r="J46" s="89"/>
      <c r="K46" s="89">
        <v>38730</v>
      </c>
      <c r="L46" s="89"/>
      <c r="M46" s="89">
        <v>38981</v>
      </c>
      <c r="N46" s="89"/>
      <c r="O46" s="89">
        <v>37361</v>
      </c>
      <c r="P46" s="89"/>
      <c r="Q46" s="145">
        <v>89198</v>
      </c>
      <c r="R46" s="145"/>
      <c r="S46" s="145">
        <v>170096</v>
      </c>
      <c r="T46" s="145"/>
      <c r="U46" s="145">
        <v>241177</v>
      </c>
      <c r="V46" s="145"/>
      <c r="W46" s="145">
        <v>271061</v>
      </c>
      <c r="X46" s="145"/>
      <c r="Y46" s="145">
        <v>273994</v>
      </c>
      <c r="Z46" s="145"/>
      <c r="AA46" s="145">
        <v>254059</v>
      </c>
      <c r="AB46" s="145"/>
      <c r="AC46" s="145">
        <v>289251</v>
      </c>
      <c r="AD46" s="145"/>
      <c r="AE46" s="145">
        <v>321653</v>
      </c>
      <c r="AF46" s="145"/>
      <c r="AG46" s="145">
        <v>353830</v>
      </c>
      <c r="AH46" s="145">
        <v>386695</v>
      </c>
      <c r="AI46" s="145">
        <v>465994</v>
      </c>
      <c r="AJ46" s="145">
        <v>571760</v>
      </c>
      <c r="AK46" s="145">
        <v>664470</v>
      </c>
      <c r="AL46" s="28">
        <v>770304</v>
      </c>
      <c r="AM46" s="165">
        <v>726044</v>
      </c>
      <c r="AN46" s="302"/>
      <c r="AO46" s="15">
        <v>182984</v>
      </c>
      <c r="AP46" s="12"/>
      <c r="AQ46" s="31">
        <v>268184</v>
      </c>
      <c r="AR46" s="301"/>
      <c r="AS46" s="15">
        <v>611786</v>
      </c>
      <c r="AT46" s="12"/>
      <c r="AU46" s="15">
        <v>709591</v>
      </c>
      <c r="AV46" s="301"/>
      <c r="AW46" s="31">
        <v>661698</v>
      </c>
      <c r="AY46" s="28">
        <v>643406</v>
      </c>
    </row>
    <row r="47" spans="1:51" ht="12.75" customHeight="1" x14ac:dyDescent="0.2">
      <c r="A47" s="243" t="s">
        <v>63</v>
      </c>
      <c r="B47" s="82"/>
      <c r="C47" s="89">
        <v>81632</v>
      </c>
      <c r="D47" s="89"/>
      <c r="E47" s="89">
        <v>79531</v>
      </c>
      <c r="F47" s="89"/>
      <c r="G47" s="89">
        <v>73821</v>
      </c>
      <c r="H47" s="89"/>
      <c r="I47" s="89">
        <v>74516</v>
      </c>
      <c r="J47" s="89"/>
      <c r="K47" s="89">
        <v>66646</v>
      </c>
      <c r="L47" s="89"/>
      <c r="M47" s="89">
        <v>50203</v>
      </c>
      <c r="N47" s="89"/>
      <c r="O47" s="89">
        <v>62165</v>
      </c>
      <c r="P47" s="89"/>
      <c r="Q47" s="145">
        <v>58797</v>
      </c>
      <c r="R47" s="145"/>
      <c r="S47" s="145">
        <v>74296</v>
      </c>
      <c r="T47" s="145"/>
      <c r="U47" s="145">
        <v>75791</v>
      </c>
      <c r="V47" s="145"/>
      <c r="W47" s="145">
        <v>81333</v>
      </c>
      <c r="X47" s="145"/>
      <c r="Y47" s="145">
        <v>62948</v>
      </c>
      <c r="Z47" s="145"/>
      <c r="AA47" s="145">
        <v>71798</v>
      </c>
      <c r="AB47" s="145"/>
      <c r="AC47" s="145">
        <v>65873</v>
      </c>
      <c r="AD47" s="145"/>
      <c r="AE47" s="145">
        <v>70554</v>
      </c>
      <c r="AF47" s="145"/>
      <c r="AG47" s="145">
        <v>77658</v>
      </c>
      <c r="AH47" s="145">
        <v>91134</v>
      </c>
      <c r="AI47" s="145">
        <v>97059</v>
      </c>
      <c r="AJ47" s="145">
        <v>90578</v>
      </c>
      <c r="AK47" s="145">
        <v>120001</v>
      </c>
      <c r="AL47" s="28">
        <v>154624</v>
      </c>
      <c r="AM47" s="165">
        <v>162095</v>
      </c>
      <c r="AN47" s="302"/>
      <c r="AO47" s="15">
        <v>33243</v>
      </c>
      <c r="AP47" s="12"/>
      <c r="AQ47" s="31">
        <v>52589</v>
      </c>
      <c r="AR47" s="301"/>
      <c r="AS47" s="15">
        <v>102029</v>
      </c>
      <c r="AT47" s="12"/>
      <c r="AU47" s="15">
        <v>122454</v>
      </c>
      <c r="AV47" s="301"/>
      <c r="AW47" s="31">
        <v>130100</v>
      </c>
      <c r="AY47" s="28">
        <v>155012</v>
      </c>
    </row>
    <row r="48" spans="1:51" ht="12.75" customHeight="1" x14ac:dyDescent="0.25">
      <c r="A48" s="243" t="s">
        <v>96</v>
      </c>
      <c r="B48" s="82"/>
      <c r="C48" s="163" t="s">
        <v>239</v>
      </c>
      <c r="D48" s="89"/>
      <c r="E48" s="163" t="s">
        <v>239</v>
      </c>
      <c r="F48" s="163"/>
      <c r="G48" s="163" t="s">
        <v>239</v>
      </c>
      <c r="H48" s="89"/>
      <c r="I48" s="163" t="s">
        <v>239</v>
      </c>
      <c r="J48" s="89"/>
      <c r="K48" s="163" t="s">
        <v>239</v>
      </c>
      <c r="L48" s="89"/>
      <c r="M48" s="163" t="s">
        <v>239</v>
      </c>
      <c r="N48" s="89"/>
      <c r="O48" s="163" t="s">
        <v>239</v>
      </c>
      <c r="P48" s="89"/>
      <c r="Q48" s="244" t="s">
        <v>277</v>
      </c>
      <c r="R48" s="145"/>
      <c r="S48" s="244" t="s">
        <v>277</v>
      </c>
      <c r="T48" s="145"/>
      <c r="U48" s="145">
        <v>2109</v>
      </c>
      <c r="V48" s="145"/>
      <c r="W48" s="145">
        <v>18508</v>
      </c>
      <c r="X48" s="145"/>
      <c r="Y48" s="145">
        <v>18751</v>
      </c>
      <c r="Z48" s="145"/>
      <c r="AA48" s="145">
        <v>54379</v>
      </c>
      <c r="AB48" s="145"/>
      <c r="AC48" s="145">
        <v>68807</v>
      </c>
      <c r="AD48" s="145"/>
      <c r="AE48" s="145">
        <v>74278</v>
      </c>
      <c r="AF48" s="145"/>
      <c r="AG48" s="145">
        <v>69458</v>
      </c>
      <c r="AH48" s="145">
        <v>65376</v>
      </c>
      <c r="AI48" s="145">
        <v>94436</v>
      </c>
      <c r="AJ48" s="145">
        <v>112708</v>
      </c>
      <c r="AK48" s="145">
        <v>135266</v>
      </c>
      <c r="AL48" s="28">
        <v>150628</v>
      </c>
      <c r="AM48" s="165" t="s">
        <v>239</v>
      </c>
      <c r="AN48" s="302"/>
      <c r="AO48" s="15" t="s">
        <v>239</v>
      </c>
      <c r="AP48" s="12"/>
      <c r="AQ48" s="31" t="s">
        <v>239</v>
      </c>
      <c r="AR48" s="301"/>
      <c r="AS48" s="15" t="s">
        <v>239</v>
      </c>
      <c r="AT48" s="12"/>
      <c r="AU48" s="15" t="s">
        <v>239</v>
      </c>
      <c r="AV48" s="301"/>
      <c r="AW48" s="15" t="s">
        <v>239</v>
      </c>
      <c r="AY48" s="15" t="s">
        <v>239</v>
      </c>
    </row>
    <row r="49" spans="1:51" ht="12.75" customHeight="1" x14ac:dyDescent="0.2">
      <c r="A49" s="243" t="s">
        <v>306</v>
      </c>
      <c r="B49" s="82"/>
      <c r="C49" s="163" t="s">
        <v>239</v>
      </c>
      <c r="D49" s="89"/>
      <c r="E49" s="163" t="s">
        <v>239</v>
      </c>
      <c r="F49" s="89"/>
      <c r="G49" s="163" t="s">
        <v>239</v>
      </c>
      <c r="H49" s="89"/>
      <c r="I49" s="163" t="s">
        <v>239</v>
      </c>
      <c r="J49" s="89"/>
      <c r="K49" s="163" t="s">
        <v>239</v>
      </c>
      <c r="L49" s="89"/>
      <c r="M49" s="163" t="s">
        <v>239</v>
      </c>
      <c r="N49" s="89"/>
      <c r="O49" s="163" t="s">
        <v>239</v>
      </c>
      <c r="P49" s="89"/>
      <c r="Q49" s="145">
        <v>4830</v>
      </c>
      <c r="R49" s="145"/>
      <c r="S49" s="145">
        <v>79</v>
      </c>
      <c r="T49" s="145"/>
      <c r="U49" s="145">
        <v>502</v>
      </c>
      <c r="V49" s="145"/>
      <c r="W49" s="145">
        <v>12</v>
      </c>
      <c r="X49" s="145"/>
      <c r="Y49" s="145">
        <v>215</v>
      </c>
      <c r="Z49" s="145"/>
      <c r="AA49" s="145">
        <v>935</v>
      </c>
      <c r="AB49" s="145"/>
      <c r="AC49" s="145">
        <v>283</v>
      </c>
      <c r="AD49" s="145"/>
      <c r="AE49" s="145">
        <v>123</v>
      </c>
      <c r="AF49" s="145"/>
      <c r="AG49" s="145">
        <v>187</v>
      </c>
      <c r="AH49" s="145">
        <v>17587</v>
      </c>
      <c r="AI49" s="145">
        <v>47586</v>
      </c>
      <c r="AJ49" s="145">
        <v>73878</v>
      </c>
      <c r="AK49" s="145">
        <v>86667</v>
      </c>
      <c r="AL49" s="28">
        <v>94130</v>
      </c>
      <c r="AM49" s="165">
        <v>88985</v>
      </c>
      <c r="AN49" s="302"/>
      <c r="AO49" s="15">
        <v>42139</v>
      </c>
      <c r="AP49" s="12"/>
      <c r="AQ49" s="31">
        <v>45008</v>
      </c>
      <c r="AR49" s="301"/>
      <c r="AS49" s="15">
        <v>73555</v>
      </c>
      <c r="AT49" s="12"/>
      <c r="AU49" s="15">
        <v>86964</v>
      </c>
      <c r="AV49" s="301"/>
      <c r="AW49" s="15" t="s">
        <v>239</v>
      </c>
      <c r="AY49" s="28">
        <v>97272</v>
      </c>
    </row>
    <row r="50" spans="1:51" ht="12.75" customHeight="1" x14ac:dyDescent="0.3">
      <c r="A50" s="243" t="s">
        <v>303</v>
      </c>
      <c r="B50" s="82"/>
      <c r="C50" s="89">
        <v>84203</v>
      </c>
      <c r="D50" s="89"/>
      <c r="E50" s="89">
        <v>71828</v>
      </c>
      <c r="F50" s="89"/>
      <c r="G50" s="89">
        <v>72336</v>
      </c>
      <c r="H50" s="89"/>
      <c r="I50" s="89">
        <v>75732</v>
      </c>
      <c r="J50" s="89"/>
      <c r="K50" s="89">
        <v>71042</v>
      </c>
      <c r="L50" s="89"/>
      <c r="M50" s="89">
        <v>76332</v>
      </c>
      <c r="N50" s="89"/>
      <c r="O50" s="89">
        <v>77478</v>
      </c>
      <c r="P50" s="89"/>
      <c r="Q50" s="145">
        <v>81628</v>
      </c>
      <c r="R50" s="145"/>
      <c r="S50" s="145">
        <v>88559</v>
      </c>
      <c r="T50" s="145"/>
      <c r="U50" s="145">
        <v>86186</v>
      </c>
      <c r="V50" s="145"/>
      <c r="W50" s="145">
        <v>93235</v>
      </c>
      <c r="X50" s="145"/>
      <c r="Y50" s="145">
        <v>80099</v>
      </c>
      <c r="Z50" s="145"/>
      <c r="AA50" s="145">
        <v>96694</v>
      </c>
      <c r="AB50" s="145"/>
      <c r="AC50" s="145">
        <v>100977</v>
      </c>
      <c r="AD50" s="145"/>
      <c r="AE50" s="145">
        <v>119427</v>
      </c>
      <c r="AF50" s="145"/>
      <c r="AG50" s="145">
        <v>129832</v>
      </c>
      <c r="AH50" s="145">
        <v>133614</v>
      </c>
      <c r="AI50" s="145">
        <v>111229</v>
      </c>
      <c r="AJ50" s="145">
        <v>95849</v>
      </c>
      <c r="AK50" s="145">
        <v>130999</v>
      </c>
      <c r="AL50" s="28">
        <v>144652</v>
      </c>
      <c r="AM50" s="165">
        <v>145411</v>
      </c>
      <c r="AN50" s="302"/>
      <c r="AO50" s="15">
        <v>22428</v>
      </c>
      <c r="AP50" s="12"/>
      <c r="AQ50" s="31">
        <v>16887</v>
      </c>
      <c r="AR50" s="301"/>
      <c r="AS50" s="15">
        <v>2136</v>
      </c>
      <c r="AT50" s="12"/>
      <c r="AU50" s="15" t="s">
        <v>239</v>
      </c>
      <c r="AV50" s="301"/>
      <c r="AW50" s="300" t="s">
        <v>277</v>
      </c>
      <c r="AY50" s="300" t="s">
        <v>277</v>
      </c>
    </row>
    <row r="51" spans="1:51" ht="12.75" customHeight="1" x14ac:dyDescent="0.2">
      <c r="A51" s="243" t="s">
        <v>293</v>
      </c>
      <c r="B51" s="82"/>
      <c r="C51" s="89">
        <v>169100</v>
      </c>
      <c r="D51" s="89"/>
      <c r="E51" s="89">
        <v>208455</v>
      </c>
      <c r="F51" s="89"/>
      <c r="G51" s="89">
        <v>231790</v>
      </c>
      <c r="H51" s="89"/>
      <c r="I51" s="89">
        <v>209295</v>
      </c>
      <c r="J51" s="89"/>
      <c r="K51" s="89">
        <v>174941</v>
      </c>
      <c r="L51" s="89"/>
      <c r="M51" s="89">
        <v>148315</v>
      </c>
      <c r="N51" s="89"/>
      <c r="O51" s="89">
        <v>131948</v>
      </c>
      <c r="P51" s="89"/>
      <c r="Q51" s="145">
        <v>141090</v>
      </c>
      <c r="R51" s="145"/>
      <c r="S51" s="145">
        <v>154826</v>
      </c>
      <c r="T51" s="145"/>
      <c r="U51" s="145">
        <v>174554</v>
      </c>
      <c r="V51" s="145"/>
      <c r="W51" s="145">
        <v>199795</v>
      </c>
      <c r="X51" s="145"/>
      <c r="Y51" s="145">
        <v>225322</v>
      </c>
      <c r="Z51" s="145"/>
      <c r="AA51" s="145">
        <v>224002</v>
      </c>
      <c r="AB51" s="145"/>
      <c r="AC51" s="145">
        <v>260652</v>
      </c>
      <c r="AD51" s="145"/>
      <c r="AE51" s="145">
        <v>265001</v>
      </c>
      <c r="AF51" s="145"/>
      <c r="AG51" s="145">
        <v>252574</v>
      </c>
      <c r="AH51" s="145">
        <v>282105</v>
      </c>
      <c r="AI51" s="145">
        <v>296121</v>
      </c>
      <c r="AJ51" s="145">
        <v>293721</v>
      </c>
      <c r="AK51" s="145">
        <v>300086</v>
      </c>
      <c r="AL51" s="28">
        <v>314922</v>
      </c>
      <c r="AM51" s="165">
        <v>305169</v>
      </c>
      <c r="AN51" s="302"/>
      <c r="AO51" s="15">
        <v>100476</v>
      </c>
      <c r="AP51" s="12"/>
      <c r="AQ51" s="31">
        <v>109412</v>
      </c>
      <c r="AR51" s="301"/>
      <c r="AS51" s="15">
        <v>255130</v>
      </c>
      <c r="AT51" s="12"/>
      <c r="AU51" s="15">
        <v>321880</v>
      </c>
      <c r="AV51" s="301"/>
      <c r="AW51" s="31">
        <v>313425</v>
      </c>
      <c r="AY51" s="28">
        <v>294531</v>
      </c>
    </row>
    <row r="52" spans="1:51" ht="12.75" customHeight="1" x14ac:dyDescent="0.2">
      <c r="A52" s="243" t="s">
        <v>299</v>
      </c>
      <c r="B52" s="82"/>
      <c r="C52" s="163" t="s">
        <v>239</v>
      </c>
      <c r="D52" s="89"/>
      <c r="E52" s="89">
        <v>483</v>
      </c>
      <c r="F52" s="89"/>
      <c r="G52" s="89">
        <v>11112</v>
      </c>
      <c r="H52" s="89"/>
      <c r="I52" s="89">
        <v>11187</v>
      </c>
      <c r="J52" s="89"/>
      <c r="K52" s="89">
        <v>12836</v>
      </c>
      <c r="L52" s="89"/>
      <c r="M52" s="89">
        <v>14225</v>
      </c>
      <c r="N52" s="89"/>
      <c r="O52" s="89">
        <v>22008</v>
      </c>
      <c r="P52" s="89"/>
      <c r="Q52" s="145">
        <v>19492</v>
      </c>
      <c r="R52" s="145"/>
      <c r="S52" s="145">
        <v>23017</v>
      </c>
      <c r="T52" s="145"/>
      <c r="U52" s="145">
        <v>27666</v>
      </c>
      <c r="V52" s="145"/>
      <c r="W52" s="145">
        <v>27485</v>
      </c>
      <c r="X52" s="145"/>
      <c r="Y52" s="145">
        <v>22938</v>
      </c>
      <c r="Z52" s="145"/>
      <c r="AA52" s="145">
        <v>22426</v>
      </c>
      <c r="AB52" s="145"/>
      <c r="AC52" s="145">
        <v>81301</v>
      </c>
      <c r="AD52" s="145"/>
      <c r="AE52" s="145">
        <v>99244</v>
      </c>
      <c r="AF52" s="145"/>
      <c r="AG52" s="145">
        <v>109829</v>
      </c>
      <c r="AH52" s="145">
        <v>107617</v>
      </c>
      <c r="AI52" s="145">
        <v>118487</v>
      </c>
      <c r="AJ52" s="145">
        <v>117612</v>
      </c>
      <c r="AK52" s="145">
        <v>146037</v>
      </c>
      <c r="AL52" s="28">
        <v>171504</v>
      </c>
      <c r="AM52" s="165">
        <v>161813</v>
      </c>
      <c r="AN52" s="302"/>
      <c r="AO52" s="15">
        <v>60466</v>
      </c>
      <c r="AP52" s="12"/>
      <c r="AQ52" s="31">
        <v>69544</v>
      </c>
      <c r="AR52" s="301"/>
      <c r="AS52" s="15">
        <v>132150</v>
      </c>
      <c r="AT52" s="12"/>
      <c r="AU52" s="15">
        <v>150341</v>
      </c>
      <c r="AV52" s="301"/>
      <c r="AW52" s="31">
        <v>128874</v>
      </c>
      <c r="AY52" s="28">
        <v>142221</v>
      </c>
    </row>
    <row r="53" spans="1:51" ht="12.75" customHeight="1" x14ac:dyDescent="0.3">
      <c r="A53" s="243" t="s">
        <v>597</v>
      </c>
      <c r="B53" s="82"/>
      <c r="C53" s="163" t="s">
        <v>239</v>
      </c>
      <c r="E53" s="163" t="s">
        <v>239</v>
      </c>
      <c r="G53" s="163" t="s">
        <v>239</v>
      </c>
      <c r="I53" s="163" t="s">
        <v>239</v>
      </c>
      <c r="K53" s="163" t="s">
        <v>239</v>
      </c>
      <c r="M53" s="163" t="s">
        <v>239</v>
      </c>
      <c r="O53" s="163" t="s">
        <v>239</v>
      </c>
      <c r="Q53" s="244" t="s">
        <v>277</v>
      </c>
      <c r="R53" s="89"/>
      <c r="S53" s="89">
        <v>390</v>
      </c>
      <c r="T53" s="89"/>
      <c r="U53" s="89">
        <v>8452</v>
      </c>
      <c r="V53" s="89"/>
      <c r="W53" s="89">
        <v>32493</v>
      </c>
      <c r="X53" s="89"/>
      <c r="Y53" s="89">
        <v>20737</v>
      </c>
      <c r="Z53" s="89"/>
      <c r="AA53" s="89">
        <v>18544</v>
      </c>
      <c r="AB53" s="89"/>
      <c r="AC53" s="89">
        <v>2691</v>
      </c>
      <c r="AD53" s="89"/>
      <c r="AE53" s="145">
        <v>578</v>
      </c>
      <c r="AF53" s="145"/>
      <c r="AG53" s="145">
        <v>218</v>
      </c>
      <c r="AH53" s="145">
        <v>102</v>
      </c>
      <c r="AI53" s="145">
        <v>345</v>
      </c>
      <c r="AJ53" s="145">
        <v>215</v>
      </c>
      <c r="AK53" s="145">
        <v>94</v>
      </c>
      <c r="AL53" s="145">
        <v>127</v>
      </c>
      <c r="AM53" s="165">
        <v>502</v>
      </c>
      <c r="AN53" s="304"/>
      <c r="AO53" s="15">
        <v>1709</v>
      </c>
      <c r="AP53" s="12"/>
      <c r="AQ53" s="31">
        <v>2934</v>
      </c>
      <c r="AR53" s="301"/>
      <c r="AS53" s="15">
        <v>1202</v>
      </c>
      <c r="AT53" s="12"/>
      <c r="AU53" s="15">
        <v>264</v>
      </c>
      <c r="AV53" s="301"/>
      <c r="AW53" s="300">
        <v>222</v>
      </c>
      <c r="AY53" s="28">
        <v>780</v>
      </c>
    </row>
    <row r="54" spans="1:51" ht="12.75" customHeight="1" x14ac:dyDescent="0.3">
      <c r="A54" s="243" t="s">
        <v>733</v>
      </c>
      <c r="B54" s="82"/>
      <c r="C54" s="163" t="s">
        <v>239</v>
      </c>
      <c r="E54" s="163" t="s">
        <v>239</v>
      </c>
      <c r="G54" s="163" t="s">
        <v>239</v>
      </c>
      <c r="I54" s="163" t="s">
        <v>239</v>
      </c>
      <c r="K54" s="163" t="s">
        <v>239</v>
      </c>
      <c r="M54" s="163" t="s">
        <v>239</v>
      </c>
      <c r="O54" s="163" t="s">
        <v>239</v>
      </c>
      <c r="Q54" s="163" t="s">
        <v>239</v>
      </c>
      <c r="R54" s="89"/>
      <c r="S54" s="163" t="s">
        <v>239</v>
      </c>
      <c r="T54" s="89"/>
      <c r="U54" s="163" t="s">
        <v>239</v>
      </c>
      <c r="V54" s="89"/>
      <c r="W54" s="163" t="s">
        <v>239</v>
      </c>
      <c r="X54" s="89"/>
      <c r="Y54" s="163" t="s">
        <v>239</v>
      </c>
      <c r="Z54" s="89"/>
      <c r="AA54" s="163" t="s">
        <v>239</v>
      </c>
      <c r="AB54" s="89"/>
      <c r="AC54" s="163" t="s">
        <v>239</v>
      </c>
      <c r="AD54" s="89"/>
      <c r="AE54" s="163" t="s">
        <v>239</v>
      </c>
      <c r="AF54" s="145"/>
      <c r="AG54" s="163" t="s">
        <v>239</v>
      </c>
      <c r="AH54" s="163" t="s">
        <v>239</v>
      </c>
      <c r="AI54" s="163" t="s">
        <v>239</v>
      </c>
      <c r="AJ54" s="163" t="s">
        <v>239</v>
      </c>
      <c r="AK54" s="163" t="s">
        <v>239</v>
      </c>
      <c r="AL54" s="163" t="s">
        <v>239</v>
      </c>
      <c r="AM54" s="165" t="s">
        <v>239</v>
      </c>
      <c r="AN54" s="304"/>
      <c r="AO54" s="15" t="s">
        <v>239</v>
      </c>
      <c r="AP54" s="12"/>
      <c r="AQ54" s="31" t="s">
        <v>239</v>
      </c>
      <c r="AR54" s="301"/>
      <c r="AS54" s="15">
        <v>704</v>
      </c>
      <c r="AT54" s="12"/>
      <c r="AU54" s="15" t="s">
        <v>239</v>
      </c>
      <c r="AV54" s="301"/>
      <c r="AW54" s="300" t="s">
        <v>277</v>
      </c>
      <c r="AY54" s="28">
        <v>303</v>
      </c>
    </row>
    <row r="55" spans="1:51" ht="12.75" customHeight="1" x14ac:dyDescent="0.2">
      <c r="A55" s="243" t="s">
        <v>283</v>
      </c>
      <c r="B55" s="82"/>
      <c r="C55" s="89">
        <v>720534</v>
      </c>
      <c r="D55" s="89"/>
      <c r="E55" s="89">
        <v>813456</v>
      </c>
      <c r="F55" s="89"/>
      <c r="G55" s="89">
        <v>931123</v>
      </c>
      <c r="H55" s="89"/>
      <c r="I55" s="89">
        <v>945957</v>
      </c>
      <c r="J55" s="89"/>
      <c r="K55" s="89">
        <v>900441</v>
      </c>
      <c r="L55" s="89"/>
      <c r="M55" s="89">
        <v>746273</v>
      </c>
      <c r="N55" s="89"/>
      <c r="O55" s="89">
        <v>771517</v>
      </c>
      <c r="P55" s="89"/>
      <c r="Q55" s="145">
        <v>832418</v>
      </c>
      <c r="R55" s="145"/>
      <c r="S55" s="145">
        <v>908938</v>
      </c>
      <c r="T55" s="145"/>
      <c r="U55" s="145">
        <v>1028001</v>
      </c>
      <c r="V55" s="145"/>
      <c r="W55" s="145">
        <v>1078990</v>
      </c>
      <c r="X55" s="145"/>
      <c r="Y55" s="145">
        <v>880596</v>
      </c>
      <c r="Z55" s="145"/>
      <c r="AA55" s="145">
        <v>1015409</v>
      </c>
      <c r="AB55" s="145"/>
      <c r="AC55" s="145">
        <v>1228855</v>
      </c>
      <c r="AD55" s="145"/>
      <c r="AE55" s="145">
        <v>1299553</v>
      </c>
      <c r="AF55" s="145"/>
      <c r="AG55" s="245">
        <v>1466351</v>
      </c>
      <c r="AH55" s="245">
        <v>1505371</v>
      </c>
      <c r="AI55" s="245">
        <v>1546113</v>
      </c>
      <c r="AJ55" s="245">
        <v>1731462</v>
      </c>
      <c r="AK55" s="245">
        <v>2032587</v>
      </c>
      <c r="AL55" s="28">
        <v>1931916</v>
      </c>
      <c r="AM55" s="165">
        <v>1829107</v>
      </c>
      <c r="AN55" s="302"/>
      <c r="AO55" s="15">
        <v>440561</v>
      </c>
      <c r="AP55" s="12"/>
      <c r="AQ55" s="31">
        <v>692440</v>
      </c>
      <c r="AR55" s="301"/>
      <c r="AS55" s="15">
        <v>1331312</v>
      </c>
      <c r="AT55" s="12"/>
      <c r="AU55" s="15">
        <v>1563856</v>
      </c>
      <c r="AV55" s="301"/>
      <c r="AW55" s="31">
        <v>1672793</v>
      </c>
      <c r="AY55" s="28">
        <v>1593599</v>
      </c>
    </row>
    <row r="56" spans="1:51" ht="12.75" customHeight="1" x14ac:dyDescent="0.2">
      <c r="A56" s="243" t="s">
        <v>285</v>
      </c>
      <c r="B56" s="82"/>
      <c r="C56" s="89">
        <v>836550</v>
      </c>
      <c r="D56" s="89"/>
      <c r="E56" s="89">
        <v>822710</v>
      </c>
      <c r="F56" s="89"/>
      <c r="G56" s="89">
        <v>868092</v>
      </c>
      <c r="H56" s="89"/>
      <c r="I56" s="89">
        <v>804208</v>
      </c>
      <c r="J56" s="89"/>
      <c r="K56" s="89">
        <v>731051</v>
      </c>
      <c r="L56" s="89"/>
      <c r="M56" s="89">
        <v>666199</v>
      </c>
      <c r="N56" s="89"/>
      <c r="O56" s="89">
        <v>682089</v>
      </c>
      <c r="P56" s="89"/>
      <c r="Q56" s="145">
        <v>1172488</v>
      </c>
      <c r="R56" s="145"/>
      <c r="S56" s="145">
        <v>1147752</v>
      </c>
      <c r="T56" s="145"/>
      <c r="U56" s="145">
        <v>1141182</v>
      </c>
      <c r="V56" s="145"/>
      <c r="W56" s="145">
        <v>1149865</v>
      </c>
      <c r="X56" s="145"/>
      <c r="Y56" s="145">
        <v>1038824</v>
      </c>
      <c r="Z56" s="145"/>
      <c r="AA56" s="145">
        <v>1088617</v>
      </c>
      <c r="AB56" s="145"/>
      <c r="AC56" s="145">
        <v>1271067</v>
      </c>
      <c r="AD56" s="145"/>
      <c r="AE56" s="145">
        <v>1243758</v>
      </c>
      <c r="AF56" s="145"/>
      <c r="AG56" s="145">
        <v>1295513</v>
      </c>
      <c r="AH56" s="145">
        <v>1303233</v>
      </c>
      <c r="AI56" s="145">
        <v>1345332</v>
      </c>
      <c r="AJ56" s="145">
        <v>1395653</v>
      </c>
      <c r="AK56" s="145">
        <v>1429582</v>
      </c>
      <c r="AL56" s="28">
        <v>1420921</v>
      </c>
      <c r="AM56" s="165">
        <v>1354335</v>
      </c>
      <c r="AN56" s="302"/>
      <c r="AO56" s="15">
        <v>302407</v>
      </c>
      <c r="AP56" s="12"/>
      <c r="AQ56" s="31">
        <v>179838</v>
      </c>
      <c r="AR56" s="301"/>
      <c r="AS56" s="15">
        <v>848501</v>
      </c>
      <c r="AT56" s="12"/>
      <c r="AU56" s="15">
        <v>1086750</v>
      </c>
      <c r="AV56" s="301"/>
      <c r="AW56" s="31">
        <v>1103300</v>
      </c>
      <c r="AY56" s="28">
        <v>1071985</v>
      </c>
    </row>
    <row r="57" spans="1:51" ht="12.75" customHeight="1" x14ac:dyDescent="0.2">
      <c r="A57" s="243" t="s">
        <v>62</v>
      </c>
      <c r="B57" s="82"/>
      <c r="C57" s="89">
        <v>59493</v>
      </c>
      <c r="D57" s="89"/>
      <c r="E57" s="89">
        <v>105052</v>
      </c>
      <c r="F57" s="89"/>
      <c r="G57" s="89">
        <v>134221</v>
      </c>
      <c r="H57" s="89"/>
      <c r="I57" s="89">
        <v>111624</v>
      </c>
      <c r="J57" s="89"/>
      <c r="K57" s="89">
        <v>80329</v>
      </c>
      <c r="L57" s="89"/>
      <c r="M57" s="89">
        <v>82760</v>
      </c>
      <c r="N57" s="89"/>
      <c r="O57" s="89">
        <v>80366</v>
      </c>
      <c r="P57" s="89"/>
      <c r="Q57" s="145">
        <v>94228</v>
      </c>
      <c r="R57" s="145"/>
      <c r="S57" s="145">
        <v>145066</v>
      </c>
      <c r="T57" s="145"/>
      <c r="U57" s="145">
        <v>204503</v>
      </c>
      <c r="V57" s="145"/>
      <c r="W57" s="145">
        <v>247148</v>
      </c>
      <c r="X57" s="145"/>
      <c r="Y57" s="145">
        <v>227859</v>
      </c>
      <c r="Z57" s="145"/>
      <c r="AA57" s="145">
        <v>233848</v>
      </c>
      <c r="AB57" s="145"/>
      <c r="AC57" s="145">
        <v>238762</v>
      </c>
      <c r="AD57" s="145"/>
      <c r="AE57" s="145">
        <v>220534</v>
      </c>
      <c r="AF57" s="145"/>
      <c r="AG57" s="145">
        <v>213138</v>
      </c>
      <c r="AH57" s="145">
        <v>208538</v>
      </c>
      <c r="AI57" s="145">
        <v>200979</v>
      </c>
      <c r="AJ57" s="145">
        <v>197174</v>
      </c>
      <c r="AK57" s="145">
        <v>209380</v>
      </c>
      <c r="AL57" s="28">
        <v>205545</v>
      </c>
      <c r="AM57" s="165">
        <v>199480</v>
      </c>
      <c r="AN57" s="302"/>
      <c r="AO57" s="15">
        <v>71793</v>
      </c>
      <c r="AP57" s="12"/>
      <c r="AQ57" s="31">
        <v>14747</v>
      </c>
      <c r="AR57" s="301"/>
      <c r="AS57" s="15">
        <v>80627</v>
      </c>
      <c r="AT57" s="12"/>
      <c r="AU57" s="15">
        <v>137533</v>
      </c>
      <c r="AV57" s="301"/>
      <c r="AW57" s="31">
        <v>137006</v>
      </c>
      <c r="AY57" s="28">
        <v>153479</v>
      </c>
    </row>
    <row r="58" spans="1:51" ht="12.75" customHeight="1" x14ac:dyDescent="0.2">
      <c r="A58" s="243" t="s">
        <v>298</v>
      </c>
      <c r="B58" s="82"/>
      <c r="C58" s="89">
        <v>19706</v>
      </c>
      <c r="D58" s="89"/>
      <c r="E58" s="89">
        <v>29541</v>
      </c>
      <c r="F58" s="89"/>
      <c r="G58" s="89">
        <v>41619</v>
      </c>
      <c r="H58" s="89"/>
      <c r="I58" s="89">
        <v>42112</v>
      </c>
      <c r="J58" s="89"/>
      <c r="K58" s="89">
        <v>39075</v>
      </c>
      <c r="L58" s="89"/>
      <c r="M58" s="89">
        <v>43807</v>
      </c>
      <c r="N58" s="89"/>
      <c r="O58" s="89">
        <v>49796</v>
      </c>
      <c r="P58" s="89"/>
      <c r="Q58" s="145">
        <v>63256</v>
      </c>
      <c r="R58" s="145"/>
      <c r="S58" s="145">
        <v>78920</v>
      </c>
      <c r="T58" s="145"/>
      <c r="U58" s="145">
        <v>62222</v>
      </c>
      <c r="V58" s="145"/>
      <c r="W58" s="145">
        <v>80448</v>
      </c>
      <c r="X58" s="145"/>
      <c r="Y58" s="145">
        <v>109270</v>
      </c>
      <c r="Z58" s="145"/>
      <c r="AA58" s="145">
        <v>102790</v>
      </c>
      <c r="AB58" s="145"/>
      <c r="AC58" s="145">
        <v>91366</v>
      </c>
      <c r="AD58" s="145"/>
      <c r="AE58" s="145">
        <v>82435</v>
      </c>
      <c r="AF58" s="145"/>
      <c r="AG58" s="145">
        <v>93585</v>
      </c>
      <c r="AH58" s="145">
        <v>89752</v>
      </c>
      <c r="AI58" s="145">
        <v>115494</v>
      </c>
      <c r="AJ58" s="145">
        <v>133105</v>
      </c>
      <c r="AK58" s="145">
        <v>140088</v>
      </c>
      <c r="AL58" s="28">
        <v>139774</v>
      </c>
      <c r="AM58" s="165">
        <v>151523</v>
      </c>
      <c r="AN58" s="302"/>
      <c r="AO58" s="15">
        <v>23698</v>
      </c>
      <c r="AP58" s="12"/>
      <c r="AQ58" s="31">
        <v>29185</v>
      </c>
      <c r="AR58" s="301"/>
      <c r="AS58" s="15">
        <v>65207</v>
      </c>
      <c r="AT58" s="12"/>
      <c r="AU58" s="15">
        <v>85935</v>
      </c>
      <c r="AV58" s="301"/>
      <c r="AW58" s="31">
        <v>87879</v>
      </c>
      <c r="AY58" s="28">
        <v>97434</v>
      </c>
    </row>
    <row r="59" spans="1:51" ht="12.75" customHeight="1" x14ac:dyDescent="0.2">
      <c r="A59" s="243" t="s">
        <v>291</v>
      </c>
      <c r="B59" s="82"/>
      <c r="C59" s="89">
        <v>141088</v>
      </c>
      <c r="D59" s="89"/>
      <c r="E59" s="89">
        <v>94450</v>
      </c>
      <c r="F59" s="89"/>
      <c r="G59" s="89">
        <v>115533</v>
      </c>
      <c r="H59" s="89"/>
      <c r="I59" s="89">
        <v>155932</v>
      </c>
      <c r="J59" s="89"/>
      <c r="K59" s="89">
        <v>158450</v>
      </c>
      <c r="L59" s="89"/>
      <c r="M59" s="89">
        <v>145094</v>
      </c>
      <c r="N59" s="89"/>
      <c r="O59" s="89">
        <v>211674</v>
      </c>
      <c r="P59" s="89"/>
      <c r="Q59" s="145">
        <v>318682</v>
      </c>
      <c r="R59" s="145"/>
      <c r="S59" s="145">
        <v>255899</v>
      </c>
      <c r="T59" s="145"/>
      <c r="U59" s="145">
        <v>254879</v>
      </c>
      <c r="V59" s="145"/>
      <c r="W59" s="145">
        <v>319538</v>
      </c>
      <c r="X59" s="145"/>
      <c r="Y59" s="145">
        <v>325651</v>
      </c>
      <c r="Z59" s="145"/>
      <c r="AA59" s="145">
        <v>432011</v>
      </c>
      <c r="AB59" s="145"/>
      <c r="AC59" s="145">
        <v>580402</v>
      </c>
      <c r="AD59" s="145"/>
      <c r="AE59" s="145">
        <v>653350</v>
      </c>
      <c r="AF59" s="145"/>
      <c r="AG59" s="145">
        <v>740311</v>
      </c>
      <c r="AH59" s="145">
        <v>720983</v>
      </c>
      <c r="AI59" s="145">
        <v>681180</v>
      </c>
      <c r="AJ59" s="145">
        <v>465699</v>
      </c>
      <c r="AK59" s="145">
        <v>430867</v>
      </c>
      <c r="AL59" s="28">
        <v>489624</v>
      </c>
      <c r="AM59" s="165">
        <v>536669</v>
      </c>
      <c r="AN59" s="302"/>
      <c r="AO59" s="15">
        <v>122508</v>
      </c>
      <c r="AP59" s="12"/>
      <c r="AQ59" s="31">
        <v>247733</v>
      </c>
      <c r="AR59" s="301"/>
      <c r="AS59" s="15">
        <v>477979</v>
      </c>
      <c r="AT59" s="12"/>
      <c r="AU59" s="15">
        <v>462372</v>
      </c>
      <c r="AV59" s="301"/>
      <c r="AW59" s="31">
        <v>488566</v>
      </c>
      <c r="AY59" s="28">
        <v>535540</v>
      </c>
    </row>
    <row r="60" spans="1:51" ht="12.75" customHeight="1" x14ac:dyDescent="0.2">
      <c r="A60" s="243" t="s">
        <v>284</v>
      </c>
      <c r="B60" s="82"/>
      <c r="C60" s="89">
        <v>475471</v>
      </c>
      <c r="D60" s="89"/>
      <c r="E60" s="89">
        <v>493663</v>
      </c>
      <c r="F60" s="89"/>
      <c r="G60" s="89">
        <v>525740</v>
      </c>
      <c r="H60" s="89"/>
      <c r="I60" s="89">
        <v>508048</v>
      </c>
      <c r="J60" s="89"/>
      <c r="K60" s="89">
        <v>512813</v>
      </c>
      <c r="L60" s="89"/>
      <c r="M60" s="89">
        <v>561279</v>
      </c>
      <c r="N60" s="89"/>
      <c r="O60" s="89">
        <v>615896</v>
      </c>
      <c r="P60" s="89"/>
      <c r="Q60" s="145">
        <v>976539</v>
      </c>
      <c r="R60" s="145"/>
      <c r="S60" s="145">
        <v>1081643</v>
      </c>
      <c r="T60" s="145"/>
      <c r="U60" s="145">
        <v>1205948</v>
      </c>
      <c r="V60" s="145"/>
      <c r="W60" s="145">
        <v>1299706</v>
      </c>
      <c r="X60" s="145"/>
      <c r="Y60" s="145">
        <v>1280487</v>
      </c>
      <c r="Z60" s="145"/>
      <c r="AA60" s="145">
        <v>1307294</v>
      </c>
      <c r="AB60" s="145"/>
      <c r="AC60" s="145">
        <v>1367069</v>
      </c>
      <c r="AD60" s="145"/>
      <c r="AE60" s="145">
        <v>1430876</v>
      </c>
      <c r="AF60" s="145"/>
      <c r="AG60" s="145">
        <v>1440334</v>
      </c>
      <c r="AH60" s="145">
        <v>1404636</v>
      </c>
      <c r="AI60" s="145">
        <v>1541488</v>
      </c>
      <c r="AJ60" s="145">
        <v>1696327</v>
      </c>
      <c r="AK60" s="145">
        <v>1707130</v>
      </c>
      <c r="AL60" s="28">
        <v>1605423</v>
      </c>
      <c r="AM60" s="165">
        <v>1650770</v>
      </c>
      <c r="AN60" s="302"/>
      <c r="AO60" s="15">
        <v>429680</v>
      </c>
      <c r="AP60" s="12"/>
      <c r="AQ60" s="31">
        <v>493241</v>
      </c>
      <c r="AR60" s="301"/>
      <c r="AS60" s="15">
        <v>1060851</v>
      </c>
      <c r="AT60" s="12"/>
      <c r="AU60" s="15">
        <v>1235513</v>
      </c>
      <c r="AV60" s="301"/>
      <c r="AW60" s="31">
        <v>1290151</v>
      </c>
      <c r="AY60" s="28">
        <v>1284362</v>
      </c>
    </row>
    <row r="61" spans="1:51" ht="12.75" customHeight="1" x14ac:dyDescent="0.3">
      <c r="A61" s="243" t="s">
        <v>311</v>
      </c>
      <c r="B61" s="82"/>
      <c r="C61" s="163" t="s">
        <v>239</v>
      </c>
      <c r="D61" s="89"/>
      <c r="E61" s="163" t="s">
        <v>239</v>
      </c>
      <c r="F61" s="89"/>
      <c r="G61" s="163" t="s">
        <v>239</v>
      </c>
      <c r="H61" s="89"/>
      <c r="I61" s="163" t="s">
        <v>239</v>
      </c>
      <c r="J61" s="89"/>
      <c r="K61" s="163" t="s">
        <v>239</v>
      </c>
      <c r="L61" s="89"/>
      <c r="M61" s="163" t="s">
        <v>239</v>
      </c>
      <c r="N61" s="89"/>
      <c r="O61" s="163" t="s">
        <v>239</v>
      </c>
      <c r="P61" s="89"/>
      <c r="Q61" s="145">
        <v>10735</v>
      </c>
      <c r="R61" s="145"/>
      <c r="S61" s="145">
        <v>11467</v>
      </c>
      <c r="T61" s="145"/>
      <c r="U61" s="145">
        <v>14363</v>
      </c>
      <c r="V61" s="145"/>
      <c r="W61" s="145">
        <v>16291</v>
      </c>
      <c r="X61" s="145"/>
      <c r="Y61" s="145">
        <v>14637</v>
      </c>
      <c r="Z61" s="145"/>
      <c r="AA61" s="145">
        <v>12958</v>
      </c>
      <c r="AB61" s="145"/>
      <c r="AC61" s="145">
        <v>37128</v>
      </c>
      <c r="AD61" s="145"/>
      <c r="AE61" s="145">
        <v>37954</v>
      </c>
      <c r="AF61" s="145"/>
      <c r="AG61" s="145">
        <v>7020</v>
      </c>
      <c r="AH61" s="145">
        <v>14674</v>
      </c>
      <c r="AI61" s="145">
        <v>28190</v>
      </c>
      <c r="AJ61" s="145">
        <v>42959</v>
      </c>
      <c r="AK61" s="145">
        <v>61009</v>
      </c>
      <c r="AL61" s="28">
        <v>69787</v>
      </c>
      <c r="AM61" s="165">
        <v>89303</v>
      </c>
      <c r="AN61" s="302"/>
      <c r="AO61" s="15">
        <v>13963</v>
      </c>
      <c r="AP61" s="12"/>
      <c r="AQ61" s="31">
        <v>1318</v>
      </c>
      <c r="AR61" s="301"/>
      <c r="AS61" s="15">
        <v>2068</v>
      </c>
      <c r="AT61" s="12"/>
      <c r="AU61" s="15" t="s">
        <v>239</v>
      </c>
      <c r="AV61" s="301"/>
      <c r="AW61" s="300" t="s">
        <v>277</v>
      </c>
      <c r="AY61" s="300" t="s">
        <v>277</v>
      </c>
    </row>
    <row r="62" spans="1:51" ht="12.75" customHeight="1" x14ac:dyDescent="0.2">
      <c r="A62" s="243" t="s">
        <v>296</v>
      </c>
      <c r="B62" s="82"/>
      <c r="C62" s="89">
        <v>28769</v>
      </c>
      <c r="D62" s="89"/>
      <c r="E62" s="89">
        <v>28720</v>
      </c>
      <c r="F62" s="89"/>
      <c r="G62" s="89">
        <v>31489</v>
      </c>
      <c r="H62" s="89"/>
      <c r="I62" s="89">
        <v>30824</v>
      </c>
      <c r="J62" s="89"/>
      <c r="K62" s="89">
        <v>25520</v>
      </c>
      <c r="L62" s="89"/>
      <c r="M62" s="163">
        <v>46146</v>
      </c>
      <c r="N62" s="89"/>
      <c r="O62" s="89">
        <v>49024</v>
      </c>
      <c r="P62" s="89"/>
      <c r="Q62" s="145">
        <v>103381</v>
      </c>
      <c r="R62" s="145"/>
      <c r="S62" s="145">
        <v>98322</v>
      </c>
      <c r="T62" s="145"/>
      <c r="U62" s="145">
        <v>112448</v>
      </c>
      <c r="V62" s="145"/>
      <c r="W62" s="145">
        <v>134490</v>
      </c>
      <c r="X62" s="145"/>
      <c r="Y62" s="145">
        <v>152599</v>
      </c>
      <c r="Z62" s="145"/>
      <c r="AA62" s="145">
        <v>162289</v>
      </c>
      <c r="AB62" s="145"/>
      <c r="AC62" s="145">
        <v>179658</v>
      </c>
      <c r="AD62" s="145"/>
      <c r="AE62" s="145">
        <v>171682</v>
      </c>
      <c r="AF62" s="145"/>
      <c r="AG62" s="145">
        <v>168230</v>
      </c>
      <c r="AH62" s="145">
        <v>141451</v>
      </c>
      <c r="AI62" s="145">
        <v>167168</v>
      </c>
      <c r="AJ62" s="145">
        <v>176418</v>
      </c>
      <c r="AK62" s="145">
        <v>185108</v>
      </c>
      <c r="AL62" s="28">
        <v>182587</v>
      </c>
      <c r="AM62" s="165">
        <v>181009</v>
      </c>
      <c r="AN62" s="302"/>
      <c r="AO62" s="15">
        <v>39618</v>
      </c>
      <c r="AP62" s="12"/>
      <c r="AQ62" s="31">
        <v>47977</v>
      </c>
      <c r="AR62" s="301"/>
      <c r="AS62" s="15">
        <v>135630</v>
      </c>
      <c r="AT62" s="12"/>
      <c r="AU62" s="15">
        <v>137034</v>
      </c>
      <c r="AV62" s="301"/>
      <c r="AW62" s="31">
        <v>109536</v>
      </c>
      <c r="AY62" s="28">
        <v>114061</v>
      </c>
    </row>
    <row r="63" spans="1:51" ht="12.75" customHeight="1" x14ac:dyDescent="0.2">
      <c r="A63" s="243" t="s">
        <v>61</v>
      </c>
      <c r="B63" s="82"/>
      <c r="C63" s="89">
        <v>186771</v>
      </c>
      <c r="D63" s="89"/>
      <c r="E63" s="89">
        <v>220817</v>
      </c>
      <c r="F63" s="89"/>
      <c r="G63" s="89">
        <v>227913</v>
      </c>
      <c r="H63" s="89"/>
      <c r="I63" s="89">
        <v>181274</v>
      </c>
      <c r="J63" s="89"/>
      <c r="K63" s="89">
        <v>123921</v>
      </c>
      <c r="L63" s="89"/>
      <c r="M63" s="89">
        <v>133519</v>
      </c>
      <c r="N63" s="89"/>
      <c r="O63" s="89">
        <v>152596</v>
      </c>
      <c r="P63" s="89"/>
      <c r="Q63" s="145">
        <v>202361</v>
      </c>
      <c r="R63" s="145"/>
      <c r="S63" s="145">
        <v>211338</v>
      </c>
      <c r="T63" s="145"/>
      <c r="U63" s="145">
        <v>226991</v>
      </c>
      <c r="V63" s="145"/>
      <c r="W63" s="145">
        <v>257318</v>
      </c>
      <c r="X63" s="145"/>
      <c r="Y63" s="145">
        <v>235288</v>
      </c>
      <c r="Z63" s="145"/>
      <c r="AA63" s="145">
        <v>235601</v>
      </c>
      <c r="AB63" s="145"/>
      <c r="AC63" s="145">
        <v>226075</v>
      </c>
      <c r="AD63" s="145"/>
      <c r="AE63" s="145">
        <v>217037</v>
      </c>
      <c r="AF63" s="145"/>
      <c r="AG63" s="145">
        <v>234652</v>
      </c>
      <c r="AH63" s="145">
        <v>325989</v>
      </c>
      <c r="AI63" s="145">
        <v>332968</v>
      </c>
      <c r="AJ63" s="145">
        <v>404930</v>
      </c>
      <c r="AK63" s="145">
        <v>418201</v>
      </c>
      <c r="AL63" s="28">
        <v>419248</v>
      </c>
      <c r="AM63" s="165">
        <v>353121</v>
      </c>
      <c r="AN63" s="302"/>
      <c r="AO63" s="15">
        <v>36310</v>
      </c>
      <c r="AP63" s="12"/>
      <c r="AQ63" s="31">
        <v>22515</v>
      </c>
      <c r="AR63" s="301"/>
      <c r="AS63" s="15">
        <v>219950</v>
      </c>
      <c r="AT63" s="12"/>
      <c r="AU63" s="15">
        <v>200936</v>
      </c>
      <c r="AV63" s="301"/>
      <c r="AW63" s="31">
        <v>139641</v>
      </c>
      <c r="AY63" s="28">
        <v>129442</v>
      </c>
    </row>
    <row r="64" spans="1:51" ht="12.75" customHeight="1" x14ac:dyDescent="0.3">
      <c r="A64" s="243" t="s">
        <v>726</v>
      </c>
      <c r="B64" s="82"/>
      <c r="C64" s="163" t="s">
        <v>239</v>
      </c>
      <c r="D64" s="256"/>
      <c r="E64" s="163" t="s">
        <v>239</v>
      </c>
      <c r="F64" s="256"/>
      <c r="G64" s="163" t="s">
        <v>239</v>
      </c>
      <c r="H64" s="256"/>
      <c r="I64" s="163" t="s">
        <v>239</v>
      </c>
      <c r="J64" s="256"/>
      <c r="K64" s="163" t="s">
        <v>239</v>
      </c>
      <c r="L64" s="163"/>
      <c r="M64" s="163" t="s">
        <v>239</v>
      </c>
      <c r="N64" s="163"/>
      <c r="O64" s="163" t="s">
        <v>239</v>
      </c>
      <c r="P64" s="163"/>
      <c r="Q64" s="163" t="s">
        <v>239</v>
      </c>
      <c r="R64" s="163"/>
      <c r="S64" s="163" t="s">
        <v>239</v>
      </c>
      <c r="T64" s="163"/>
      <c r="U64" s="163" t="s">
        <v>239</v>
      </c>
      <c r="V64" s="163"/>
      <c r="W64" s="163" t="s">
        <v>239</v>
      </c>
      <c r="X64" s="163"/>
      <c r="Y64" s="163" t="s">
        <v>239</v>
      </c>
      <c r="Z64" s="163"/>
      <c r="AA64" s="163" t="s">
        <v>239</v>
      </c>
      <c r="AB64" s="163"/>
      <c r="AC64" s="163" t="s">
        <v>239</v>
      </c>
      <c r="AD64" s="163"/>
      <c r="AE64" s="163" t="s">
        <v>239</v>
      </c>
      <c r="AF64" s="163"/>
      <c r="AG64" s="163" t="s">
        <v>239</v>
      </c>
      <c r="AH64" s="163" t="s">
        <v>239</v>
      </c>
      <c r="AI64" s="163" t="s">
        <v>239</v>
      </c>
      <c r="AJ64" s="163" t="s">
        <v>239</v>
      </c>
      <c r="AK64" s="163" t="s">
        <v>239</v>
      </c>
      <c r="AL64" s="163" t="s">
        <v>239</v>
      </c>
      <c r="AM64" s="165">
        <v>9534</v>
      </c>
      <c r="AN64" s="302"/>
      <c r="AO64" s="163" t="s">
        <v>239</v>
      </c>
      <c r="AP64" s="12"/>
      <c r="AQ64" s="163" t="s">
        <v>239</v>
      </c>
      <c r="AR64" s="303"/>
      <c r="AS64" s="163" t="s">
        <v>239</v>
      </c>
      <c r="AT64" s="303"/>
      <c r="AU64" s="163" t="s">
        <v>239</v>
      </c>
      <c r="AV64" s="31"/>
      <c r="AW64" s="300" t="s">
        <v>277</v>
      </c>
      <c r="AY64" s="300" t="s">
        <v>277</v>
      </c>
    </row>
    <row r="65" spans="1:51" ht="12.75" customHeight="1" x14ac:dyDescent="0.3">
      <c r="A65" s="243" t="s">
        <v>727</v>
      </c>
      <c r="B65" s="82"/>
      <c r="C65" s="163" t="s">
        <v>239</v>
      </c>
      <c r="D65" s="256"/>
      <c r="E65" s="163" t="s">
        <v>239</v>
      </c>
      <c r="F65" s="256"/>
      <c r="G65" s="163" t="s">
        <v>239</v>
      </c>
      <c r="H65" s="256"/>
      <c r="I65" s="163" t="s">
        <v>239</v>
      </c>
      <c r="J65" s="256"/>
      <c r="K65" s="163" t="s">
        <v>239</v>
      </c>
      <c r="L65" s="163"/>
      <c r="M65" s="163" t="s">
        <v>239</v>
      </c>
      <c r="N65" s="163"/>
      <c r="O65" s="163" t="s">
        <v>239</v>
      </c>
      <c r="P65" s="163"/>
      <c r="Q65" s="163" t="s">
        <v>239</v>
      </c>
      <c r="R65" s="163"/>
      <c r="S65" s="163" t="s">
        <v>239</v>
      </c>
      <c r="T65" s="163"/>
      <c r="U65" s="163" t="s">
        <v>239</v>
      </c>
      <c r="V65" s="163"/>
      <c r="W65" s="163" t="s">
        <v>239</v>
      </c>
      <c r="X65" s="163"/>
      <c r="Y65" s="163" t="s">
        <v>239</v>
      </c>
      <c r="Z65" s="163"/>
      <c r="AA65" s="163" t="s">
        <v>239</v>
      </c>
      <c r="AB65" s="163"/>
      <c r="AC65" s="163" t="s">
        <v>239</v>
      </c>
      <c r="AD65" s="163"/>
      <c r="AE65" s="163" t="s">
        <v>239</v>
      </c>
      <c r="AF65" s="163"/>
      <c r="AG65" s="163" t="s">
        <v>239</v>
      </c>
      <c r="AH65" s="163" t="s">
        <v>239</v>
      </c>
      <c r="AI65" s="163" t="s">
        <v>239</v>
      </c>
      <c r="AJ65" s="163" t="s">
        <v>239</v>
      </c>
      <c r="AK65" s="163" t="s">
        <v>239</v>
      </c>
      <c r="AL65" s="163" t="s">
        <v>239</v>
      </c>
      <c r="AM65" s="165">
        <v>9034</v>
      </c>
      <c r="AN65" s="302"/>
      <c r="AO65" s="15">
        <v>10424</v>
      </c>
      <c r="AP65" s="12"/>
      <c r="AQ65" s="163" t="s">
        <v>239</v>
      </c>
      <c r="AR65" s="303"/>
      <c r="AS65" s="163" t="s">
        <v>239</v>
      </c>
      <c r="AT65" s="303"/>
      <c r="AU65" s="163" t="s">
        <v>239</v>
      </c>
      <c r="AV65" s="31"/>
      <c r="AW65" s="300" t="s">
        <v>277</v>
      </c>
      <c r="AY65" s="300" t="s">
        <v>277</v>
      </c>
    </row>
    <row r="66" spans="1:51" ht="12.75" customHeight="1" x14ac:dyDescent="0.2">
      <c r="A66" s="243" t="s">
        <v>295</v>
      </c>
      <c r="B66" s="82"/>
      <c r="C66" s="89">
        <v>89222</v>
      </c>
      <c r="D66" s="89"/>
      <c r="E66" s="89">
        <v>97886</v>
      </c>
      <c r="F66" s="89"/>
      <c r="G66" s="89">
        <v>99005</v>
      </c>
      <c r="H66" s="89"/>
      <c r="I66" s="89">
        <v>101949</v>
      </c>
      <c r="J66" s="89"/>
      <c r="K66" s="89">
        <v>102784</v>
      </c>
      <c r="L66" s="89"/>
      <c r="M66" s="89">
        <v>92175</v>
      </c>
      <c r="N66" s="89"/>
      <c r="O66" s="89">
        <v>97645</v>
      </c>
      <c r="P66" s="89"/>
      <c r="Q66" s="145">
        <v>114345</v>
      </c>
      <c r="R66" s="145"/>
      <c r="S66" s="145">
        <v>136705</v>
      </c>
      <c r="T66" s="145"/>
      <c r="U66" s="145">
        <v>153786</v>
      </c>
      <c r="V66" s="145"/>
      <c r="W66" s="145">
        <v>165513</v>
      </c>
      <c r="X66" s="145"/>
      <c r="Y66" s="145">
        <v>182406</v>
      </c>
      <c r="Z66" s="145"/>
      <c r="AA66" s="145">
        <v>199423</v>
      </c>
      <c r="AB66" s="145"/>
      <c r="AC66" s="145">
        <v>208764</v>
      </c>
      <c r="AD66" s="145"/>
      <c r="AE66" s="145">
        <v>182816</v>
      </c>
      <c r="AF66" s="145"/>
      <c r="AG66" s="145">
        <v>175989</v>
      </c>
      <c r="AH66" s="145">
        <v>163870</v>
      </c>
      <c r="AI66" s="145">
        <v>183341</v>
      </c>
      <c r="AJ66" s="145">
        <v>185272</v>
      </c>
      <c r="AK66" s="145">
        <v>167800</v>
      </c>
      <c r="AL66" s="28">
        <v>174954</v>
      </c>
      <c r="AM66" s="165">
        <v>226692</v>
      </c>
      <c r="AN66" s="302"/>
      <c r="AO66" s="15">
        <v>55708</v>
      </c>
      <c r="AP66" s="12"/>
      <c r="AQ66" s="31">
        <v>69152</v>
      </c>
      <c r="AR66" s="301"/>
      <c r="AS66" s="15">
        <v>205173</v>
      </c>
      <c r="AT66" s="12"/>
      <c r="AU66" s="15">
        <v>260553</v>
      </c>
      <c r="AV66" s="31"/>
      <c r="AW66" s="31">
        <v>257296</v>
      </c>
      <c r="AY66" s="28">
        <v>239012</v>
      </c>
    </row>
    <row r="67" spans="1:51" ht="12.75" customHeight="1" x14ac:dyDescent="0.3">
      <c r="A67" s="243" t="s">
        <v>315</v>
      </c>
      <c r="B67" s="82"/>
      <c r="C67" s="89">
        <v>151420</v>
      </c>
      <c r="D67" s="89"/>
      <c r="E67" s="89">
        <v>163396</v>
      </c>
      <c r="F67" s="89"/>
      <c r="G67" s="89">
        <v>199193</v>
      </c>
      <c r="H67" s="89"/>
      <c r="I67" s="89">
        <v>135350</v>
      </c>
      <c r="J67" s="89"/>
      <c r="K67" s="89">
        <v>69022</v>
      </c>
      <c r="L67" s="89"/>
      <c r="M67" s="89">
        <v>94271</v>
      </c>
      <c r="N67" s="89"/>
      <c r="O67" s="89">
        <v>124540</v>
      </c>
      <c r="P67" s="89"/>
      <c r="Q67" s="245">
        <v>95700</v>
      </c>
      <c r="R67" s="245"/>
      <c r="S67" s="245">
        <v>100930</v>
      </c>
      <c r="T67" s="245"/>
      <c r="U67" s="245">
        <v>114518</v>
      </c>
      <c r="V67" s="245"/>
      <c r="W67" s="245">
        <v>130482</v>
      </c>
      <c r="X67" s="245"/>
      <c r="Y67" s="245">
        <v>155748</v>
      </c>
      <c r="Z67" s="247"/>
      <c r="AA67" s="245">
        <v>165434</v>
      </c>
      <c r="AB67" s="245"/>
      <c r="AC67" s="245">
        <v>121617</v>
      </c>
      <c r="AD67" s="245"/>
      <c r="AE67" s="245">
        <v>95587</v>
      </c>
      <c r="AF67" s="245"/>
      <c r="AG67" s="245">
        <v>104659</v>
      </c>
      <c r="AH67" s="245">
        <v>104729</v>
      </c>
      <c r="AI67" s="245">
        <v>112969</v>
      </c>
      <c r="AJ67" s="245">
        <v>139775</v>
      </c>
      <c r="AK67" s="245">
        <v>117914</v>
      </c>
      <c r="AL67" s="245">
        <v>111796</v>
      </c>
      <c r="AM67" s="244" t="s">
        <v>277</v>
      </c>
      <c r="AN67" s="31"/>
      <c r="AO67" s="244" t="s">
        <v>277</v>
      </c>
      <c r="AP67" s="15"/>
      <c r="AQ67" s="244" t="s">
        <v>277</v>
      </c>
      <c r="AR67" s="244"/>
      <c r="AS67" s="244" t="s">
        <v>277</v>
      </c>
      <c r="AT67" s="244"/>
      <c r="AU67" s="244" t="s">
        <v>277</v>
      </c>
      <c r="AV67" s="31"/>
      <c r="AW67" s="300" t="s">
        <v>277</v>
      </c>
      <c r="AY67" s="300" t="s">
        <v>277</v>
      </c>
    </row>
    <row r="68" spans="1:51" ht="37.5" customHeight="1" x14ac:dyDescent="0.25">
      <c r="A68" s="258" t="s">
        <v>720</v>
      </c>
      <c r="B68" s="197"/>
      <c r="C68" s="244" t="s">
        <v>277</v>
      </c>
      <c r="D68" s="89"/>
      <c r="E68" s="244" t="s">
        <v>277</v>
      </c>
      <c r="F68" s="89"/>
      <c r="G68" s="244" t="s">
        <v>277</v>
      </c>
      <c r="H68" s="89"/>
      <c r="I68" s="244" t="s">
        <v>277</v>
      </c>
      <c r="J68" s="89"/>
      <c r="K68" s="244" t="s">
        <v>277</v>
      </c>
      <c r="L68" s="89"/>
      <c r="M68" s="244" t="s">
        <v>277</v>
      </c>
      <c r="N68" s="89"/>
      <c r="O68" s="244" t="s">
        <v>277</v>
      </c>
      <c r="P68" s="89"/>
      <c r="Q68" s="244" t="s">
        <v>277</v>
      </c>
      <c r="R68" s="247"/>
      <c r="S68" s="244" t="s">
        <v>277</v>
      </c>
      <c r="T68" s="247"/>
      <c r="U68" s="244" t="s">
        <v>277</v>
      </c>
      <c r="V68" s="247"/>
      <c r="W68" s="244" t="s">
        <v>277</v>
      </c>
      <c r="X68" s="247"/>
      <c r="Y68" s="244" t="s">
        <v>277</v>
      </c>
      <c r="Z68" s="247"/>
      <c r="AA68" s="244" t="s">
        <v>277</v>
      </c>
      <c r="AB68" s="247"/>
      <c r="AC68" s="244" t="s">
        <v>277</v>
      </c>
      <c r="AD68" s="247"/>
      <c r="AE68" s="244" t="s">
        <v>277</v>
      </c>
      <c r="AF68" s="247"/>
      <c r="AG68" s="244" t="s">
        <v>277</v>
      </c>
      <c r="AH68" s="244" t="s">
        <v>277</v>
      </c>
      <c r="AI68" s="244" t="s">
        <v>277</v>
      </c>
      <c r="AJ68" s="244" t="s">
        <v>277</v>
      </c>
      <c r="AK68" s="244" t="s">
        <v>277</v>
      </c>
      <c r="AL68" s="244" t="s">
        <v>277</v>
      </c>
      <c r="AM68" s="165">
        <v>414866</v>
      </c>
      <c r="AN68" s="305"/>
      <c r="AO68" s="165">
        <v>140631</v>
      </c>
      <c r="AP68" s="305"/>
      <c r="AQ68" s="165">
        <v>170316</v>
      </c>
      <c r="AR68" s="305"/>
      <c r="AS68" s="165">
        <v>352824</v>
      </c>
      <c r="AT68" s="305"/>
      <c r="AU68" s="165">
        <v>210007</v>
      </c>
      <c r="AV68" s="112"/>
      <c r="AW68" s="31">
        <v>415087</v>
      </c>
      <c r="AY68" s="28">
        <v>366301</v>
      </c>
    </row>
    <row r="69" spans="1:51" ht="13.8" x14ac:dyDescent="0.25">
      <c r="A69" s="259" t="s">
        <v>721</v>
      </c>
      <c r="B69" s="259"/>
      <c r="C69" s="259">
        <v>6919306</v>
      </c>
      <c r="D69" s="259"/>
      <c r="E69" s="259">
        <v>7301806</v>
      </c>
      <c r="F69" s="259"/>
      <c r="G69" s="259">
        <v>7820048</v>
      </c>
      <c r="H69" s="259"/>
      <c r="I69" s="259">
        <v>7744051</v>
      </c>
      <c r="J69" s="259"/>
      <c r="K69" s="259">
        <v>7112031</v>
      </c>
      <c r="L69" s="259"/>
      <c r="M69" s="259">
        <v>6623018</v>
      </c>
      <c r="N69" s="259">
        <v>0</v>
      </c>
      <c r="O69" s="259">
        <v>7173000</v>
      </c>
      <c r="P69" s="259"/>
      <c r="Q69" s="259">
        <v>8898280</v>
      </c>
      <c r="R69" s="259"/>
      <c r="S69" s="259">
        <v>9468738</v>
      </c>
      <c r="T69" s="259"/>
      <c r="U69" s="259">
        <v>10182749</v>
      </c>
      <c r="V69" s="259"/>
      <c r="W69" s="259">
        <v>10674735</v>
      </c>
      <c r="X69" s="259"/>
      <c r="Y69" s="259">
        <v>9741116</v>
      </c>
      <c r="Z69" s="259"/>
      <c r="AA69" s="259">
        <v>10419742</v>
      </c>
      <c r="AB69" s="259"/>
      <c r="AC69" s="259">
        <v>11567286</v>
      </c>
      <c r="AD69" s="259"/>
      <c r="AE69" s="259">
        <v>11842874</v>
      </c>
      <c r="AF69" s="259"/>
      <c r="AG69" s="259">
        <v>12377899</v>
      </c>
      <c r="AH69" s="259">
        <v>12902348</v>
      </c>
      <c r="AI69" s="259">
        <v>13498903</v>
      </c>
      <c r="AJ69" s="259">
        <v>14320253</v>
      </c>
      <c r="AK69" s="259">
        <v>15455203</v>
      </c>
      <c r="AL69" s="259">
        <v>15806254</v>
      </c>
      <c r="AM69" s="279">
        <v>15448087</v>
      </c>
      <c r="AN69" s="307"/>
      <c r="AO69" s="266">
        <v>3572542</v>
      </c>
      <c r="AP69" s="305"/>
      <c r="AQ69" s="266">
        <v>4363464</v>
      </c>
      <c r="AR69" s="308"/>
      <c r="AS69" s="264">
        <v>10546432</v>
      </c>
      <c r="AT69" s="306"/>
      <c r="AU69" s="264">
        <v>12574767</v>
      </c>
      <c r="AV69" s="307"/>
      <c r="AW69" s="264">
        <v>13027171</v>
      </c>
      <c r="AX69" s="260"/>
      <c r="AY69" s="279">
        <v>13364961</v>
      </c>
    </row>
    <row r="70" spans="1:51" ht="13.2" x14ac:dyDescent="0.25">
      <c r="A70" s="245"/>
      <c r="B70" s="245"/>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55"/>
      <c r="AN70" s="255"/>
      <c r="AO70" s="255"/>
      <c r="AP70" s="255"/>
      <c r="AQ70" s="255"/>
      <c r="AR70" s="255"/>
      <c r="AS70" s="255"/>
      <c r="AT70" s="255"/>
      <c r="AX70" s="25"/>
    </row>
    <row r="71" spans="1:51" ht="13.2" x14ac:dyDescent="0.25">
      <c r="A71" s="248" t="s">
        <v>560</v>
      </c>
      <c r="T71" s="245"/>
      <c r="U71" s="245"/>
      <c r="V71" s="245"/>
      <c r="W71" s="245"/>
      <c r="X71" s="245"/>
      <c r="Y71" s="245"/>
      <c r="Z71" s="245"/>
      <c r="AA71" s="245"/>
      <c r="AB71" s="245"/>
      <c r="AC71" s="245"/>
      <c r="AD71" s="245"/>
      <c r="AE71" s="245"/>
      <c r="AF71" s="245"/>
      <c r="AG71" s="245"/>
      <c r="AH71" s="245"/>
      <c r="AI71" s="245"/>
      <c r="AJ71" s="245"/>
      <c r="AK71" s="245"/>
      <c r="AL71" s="245"/>
      <c r="AM71" s="245"/>
      <c r="AN71" s="245"/>
      <c r="AO71" s="245"/>
      <c r="AP71" s="245"/>
      <c r="AQ71" s="245"/>
      <c r="AR71" s="245"/>
      <c r="AS71" s="245"/>
      <c r="AT71" s="245"/>
      <c r="AU71" s="245"/>
      <c r="AV71" s="245"/>
      <c r="AW71" s="245"/>
      <c r="AX71" s="25"/>
    </row>
    <row r="72" spans="1:51" ht="13.2" x14ac:dyDescent="0.25">
      <c r="A72" s="249" t="s">
        <v>559</v>
      </c>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55"/>
      <c r="AN72" s="267"/>
      <c r="AO72" s="267"/>
      <c r="AP72" s="198"/>
      <c r="AQ72" s="198"/>
      <c r="AR72" s="198"/>
      <c r="AS72" s="198"/>
      <c r="AX72" s="25"/>
    </row>
    <row r="73" spans="1:51" ht="13.8" x14ac:dyDescent="0.25">
      <c r="A73" s="250" t="s">
        <v>360</v>
      </c>
      <c r="B73" s="243"/>
      <c r="C73" s="243"/>
      <c r="D73" s="243"/>
      <c r="E73" s="243"/>
      <c r="F73" s="243"/>
      <c r="G73" s="243"/>
      <c r="H73" s="243"/>
      <c r="I73" s="243"/>
      <c r="J73" s="243"/>
      <c r="K73" s="243"/>
      <c r="L73" s="251"/>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N73" s="267"/>
      <c r="AO73" s="267"/>
      <c r="AR73" s="31"/>
      <c r="AS73" s="31"/>
      <c r="AX73" s="25"/>
    </row>
    <row r="74" spans="1:51" ht="13.2" x14ac:dyDescent="0.25">
      <c r="A74" s="249" t="s">
        <v>361</v>
      </c>
      <c r="B74" s="243"/>
      <c r="C74" s="243"/>
      <c r="D74" s="243"/>
      <c r="E74" s="243"/>
      <c r="F74" s="243"/>
      <c r="G74" s="243"/>
      <c r="H74" s="243"/>
      <c r="I74" s="243"/>
      <c r="J74" s="243"/>
      <c r="K74" s="243"/>
      <c r="L74" s="82"/>
      <c r="AN74" s="267"/>
      <c r="AO74" s="267"/>
      <c r="AR74" s="31"/>
      <c r="AS74" s="31"/>
      <c r="AX74" s="25"/>
    </row>
    <row r="75" spans="1:51" ht="13.2" x14ac:dyDescent="0.25">
      <c r="AN75" s="198"/>
      <c r="AO75" s="198"/>
      <c r="AR75" s="31"/>
      <c r="AS75" s="31"/>
      <c r="AX75" s="25"/>
    </row>
    <row r="76" spans="1:51" ht="13.2" x14ac:dyDescent="0.25">
      <c r="AG76" s="28"/>
      <c r="AH76" s="28"/>
      <c r="AI76" s="28"/>
      <c r="AJ76" s="28"/>
      <c r="AK76" s="28"/>
      <c r="AX76" s="25"/>
    </row>
    <row r="77" spans="1:51" ht="13.2" x14ac:dyDescent="0.25">
      <c r="AG77" s="28"/>
      <c r="AH77" s="28"/>
      <c r="AI77" s="28"/>
      <c r="AJ77" s="28"/>
      <c r="AK77" s="28"/>
      <c r="AX77" s="25"/>
    </row>
    <row r="78" spans="1:51" ht="13.2" x14ac:dyDescent="0.25">
      <c r="AG78" s="28"/>
      <c r="AH78" s="28"/>
      <c r="AI78" s="28"/>
      <c r="AJ78" s="28"/>
      <c r="AK78" s="28"/>
      <c r="AX78" s="25"/>
    </row>
    <row r="79" spans="1:51" ht="13.2" x14ac:dyDescent="0.25">
      <c r="AG79" s="28"/>
      <c r="AH79" s="28"/>
      <c r="AI79" s="28"/>
      <c r="AJ79" s="28"/>
      <c r="AK79" s="28"/>
      <c r="AX79" s="25"/>
    </row>
    <row r="80" spans="1:51" ht="13.2" x14ac:dyDescent="0.25">
      <c r="AG80" s="28"/>
      <c r="AH80" s="28"/>
      <c r="AI80" s="28"/>
      <c r="AJ80" s="28"/>
      <c r="AK80" s="28"/>
      <c r="AX80" s="25"/>
    </row>
    <row r="81" spans="33:50" ht="13.2" x14ac:dyDescent="0.25">
      <c r="AG81" s="28"/>
      <c r="AH81" s="28"/>
      <c r="AI81" s="28"/>
      <c r="AJ81" s="28"/>
      <c r="AK81" s="28"/>
      <c r="AX81" s="25"/>
    </row>
    <row r="82" spans="33:50" ht="13.2" x14ac:dyDescent="0.25">
      <c r="AG82" s="28"/>
      <c r="AH82" s="28"/>
      <c r="AI82" s="28"/>
      <c r="AJ82" s="28"/>
      <c r="AK82" s="28"/>
      <c r="AX82" s="25"/>
    </row>
    <row r="83" spans="33:50" ht="13.2" x14ac:dyDescent="0.25">
      <c r="AG83" s="28"/>
      <c r="AH83" s="28"/>
      <c r="AI83" s="28"/>
      <c r="AJ83" s="28"/>
      <c r="AK83" s="28"/>
      <c r="AX83" s="25"/>
    </row>
    <row r="84" spans="33:50" ht="13.2" x14ac:dyDescent="0.25">
      <c r="AG84" s="28"/>
      <c r="AH84" s="28"/>
      <c r="AI84" s="28"/>
      <c r="AJ84" s="28"/>
      <c r="AK84" s="28"/>
      <c r="AX84" s="25"/>
    </row>
    <row r="85" spans="33:50" ht="13.2" x14ac:dyDescent="0.25">
      <c r="AG85" s="28"/>
      <c r="AH85" s="28"/>
      <c r="AI85" s="28"/>
      <c r="AJ85" s="28"/>
      <c r="AK85" s="28"/>
      <c r="AX85" s="25"/>
    </row>
    <row r="86" spans="33:50" ht="13.2" x14ac:dyDescent="0.25">
      <c r="AG86" s="28"/>
      <c r="AH86" s="28"/>
      <c r="AI86" s="28"/>
      <c r="AJ86" s="28"/>
      <c r="AK86" s="28"/>
      <c r="AX86" s="25"/>
    </row>
    <row r="87" spans="33:50" ht="13.2" x14ac:dyDescent="0.25">
      <c r="AG87" s="28"/>
      <c r="AH87" s="28"/>
      <c r="AI87" s="28"/>
      <c r="AJ87" s="28"/>
      <c r="AK87" s="28"/>
      <c r="AX87" s="25"/>
    </row>
    <row r="88" spans="33:50" ht="13.2" x14ac:dyDescent="0.25">
      <c r="AG88" s="28"/>
      <c r="AH88" s="28"/>
      <c r="AI88" s="28"/>
      <c r="AJ88" s="28"/>
      <c r="AK88" s="28"/>
      <c r="AX88" s="25"/>
    </row>
    <row r="89" spans="33:50" ht="13.2" x14ac:dyDescent="0.25">
      <c r="AG89" s="25"/>
      <c r="AH89" s="28"/>
      <c r="AI89" s="28"/>
      <c r="AJ89" s="28"/>
      <c r="AK89" s="28"/>
      <c r="AX89" s="25"/>
    </row>
    <row r="90" spans="33:50" ht="13.2" x14ac:dyDescent="0.25">
      <c r="AG90" s="28"/>
      <c r="AH90" s="28"/>
      <c r="AI90" s="28"/>
      <c r="AJ90" s="28"/>
      <c r="AK90" s="28"/>
      <c r="AX90" s="25"/>
    </row>
    <row r="91" spans="33:50" ht="13.2" x14ac:dyDescent="0.25">
      <c r="AG91" s="28"/>
      <c r="AH91" s="28"/>
      <c r="AI91" s="28"/>
      <c r="AJ91" s="28"/>
      <c r="AK91" s="28"/>
      <c r="AX91" s="25"/>
    </row>
    <row r="92" spans="33:50" ht="13.2" x14ac:dyDescent="0.25">
      <c r="AG92" s="28"/>
      <c r="AH92" s="28"/>
      <c r="AI92" s="28"/>
      <c r="AJ92" s="28"/>
      <c r="AK92" s="28"/>
      <c r="AX92" s="25"/>
    </row>
    <row r="93" spans="33:50" ht="13.2" x14ac:dyDescent="0.25">
      <c r="AG93" s="28"/>
      <c r="AH93" s="28"/>
      <c r="AI93" s="28"/>
      <c r="AJ93" s="28"/>
      <c r="AK93" s="28"/>
      <c r="AX93" s="25"/>
    </row>
    <row r="94" spans="33:50" ht="13.2" x14ac:dyDescent="0.25">
      <c r="AG94" s="28"/>
      <c r="AH94" s="28"/>
      <c r="AI94" s="28"/>
      <c r="AJ94" s="28"/>
      <c r="AK94" s="28"/>
      <c r="AX94" s="25"/>
    </row>
    <row r="95" spans="33:50" ht="13.2" x14ac:dyDescent="0.25">
      <c r="AG95" s="28"/>
      <c r="AH95" s="28"/>
      <c r="AI95" s="28"/>
      <c r="AJ95" s="28"/>
      <c r="AK95" s="28"/>
      <c r="AX95" s="25"/>
    </row>
    <row r="96" spans="33:50" ht="13.2" x14ac:dyDescent="0.25">
      <c r="AG96" s="28"/>
      <c r="AH96" s="28"/>
      <c r="AI96" s="28"/>
      <c r="AJ96" s="28"/>
      <c r="AK96" s="28"/>
      <c r="AX96" s="25"/>
    </row>
    <row r="97" spans="33:50" ht="13.2" x14ac:dyDescent="0.25">
      <c r="AG97" s="28"/>
      <c r="AH97" s="28"/>
      <c r="AI97" s="28"/>
      <c r="AJ97" s="28"/>
      <c r="AK97" s="28"/>
      <c r="AX97" s="25"/>
    </row>
    <row r="98" spans="33:50" ht="13.2" x14ac:dyDescent="0.25">
      <c r="AG98" s="28"/>
      <c r="AH98" s="28"/>
      <c r="AI98" s="28"/>
      <c r="AJ98" s="28"/>
      <c r="AK98" s="28"/>
      <c r="AX98" s="25"/>
    </row>
    <row r="99" spans="33:50" ht="13.2" x14ac:dyDescent="0.25">
      <c r="AG99" s="28"/>
      <c r="AH99" s="28"/>
      <c r="AI99" s="28"/>
      <c r="AJ99" s="28"/>
      <c r="AK99" s="28"/>
      <c r="AX99" s="25"/>
    </row>
    <row r="100" spans="33:50" ht="13.2" x14ac:dyDescent="0.25">
      <c r="AG100" s="28"/>
      <c r="AH100" s="28"/>
      <c r="AI100" s="28"/>
      <c r="AJ100" s="28"/>
      <c r="AK100" s="28"/>
      <c r="AX100" s="25"/>
    </row>
    <row r="101" spans="33:50" ht="13.2" x14ac:dyDescent="0.25">
      <c r="AG101" s="28"/>
      <c r="AH101" s="28"/>
      <c r="AI101" s="28"/>
      <c r="AJ101" s="28"/>
      <c r="AK101" s="28"/>
      <c r="AX101" s="25"/>
    </row>
    <row r="102" spans="33:50" x14ac:dyDescent="0.2">
      <c r="AG102" s="28"/>
      <c r="AH102" s="28"/>
      <c r="AI102" s="28"/>
      <c r="AJ102" s="28"/>
      <c r="AK102" s="28"/>
    </row>
    <row r="103" spans="33:50" x14ac:dyDescent="0.2">
      <c r="AG103" s="28"/>
      <c r="AH103" s="28"/>
      <c r="AI103" s="28"/>
      <c r="AJ103" s="28"/>
      <c r="AK103" s="28"/>
    </row>
    <row r="104" spans="33:50" x14ac:dyDescent="0.2">
      <c r="AG104" s="28"/>
      <c r="AH104" s="28"/>
      <c r="AI104" s="28"/>
      <c r="AJ104" s="28"/>
      <c r="AK104" s="28"/>
    </row>
    <row r="105" spans="33:50" x14ac:dyDescent="0.2">
      <c r="AG105" s="28"/>
      <c r="AH105" s="28"/>
      <c r="AI105" s="28"/>
      <c r="AJ105" s="28"/>
      <c r="AK105" s="28"/>
    </row>
    <row r="106" spans="33:50" x14ac:dyDescent="0.2">
      <c r="AG106" s="28"/>
      <c r="AH106" s="28"/>
      <c r="AI106" s="28"/>
      <c r="AJ106" s="28"/>
      <c r="AK106" s="28"/>
    </row>
    <row r="107" spans="33:50" x14ac:dyDescent="0.2">
      <c r="AG107" s="28"/>
      <c r="AH107" s="28"/>
      <c r="AI107" s="28"/>
      <c r="AJ107" s="28"/>
      <c r="AK107" s="28"/>
    </row>
    <row r="108" spans="33:50" x14ac:dyDescent="0.2">
      <c r="AG108" s="28"/>
      <c r="AH108" s="28"/>
      <c r="AI108" s="28"/>
      <c r="AJ108" s="28"/>
      <c r="AK108" s="28"/>
    </row>
    <row r="109" spans="33:50" x14ac:dyDescent="0.2">
      <c r="AG109" s="28"/>
      <c r="AH109" s="28"/>
      <c r="AI109" s="28"/>
      <c r="AJ109" s="28"/>
      <c r="AK109" s="28"/>
    </row>
    <row r="110" spans="33:50" x14ac:dyDescent="0.2">
      <c r="AG110" s="28"/>
      <c r="AH110" s="28"/>
      <c r="AI110" s="28"/>
      <c r="AJ110" s="28"/>
      <c r="AK110" s="28"/>
    </row>
    <row r="111" spans="33:50" x14ac:dyDescent="0.2">
      <c r="AG111" s="28"/>
      <c r="AH111" s="28"/>
      <c r="AI111" s="28"/>
      <c r="AJ111" s="28"/>
      <c r="AK111" s="28"/>
    </row>
    <row r="112" spans="33:50" x14ac:dyDescent="0.2">
      <c r="AG112" s="28"/>
      <c r="AH112" s="28"/>
      <c r="AI112" s="28"/>
      <c r="AJ112" s="28"/>
      <c r="AK112" s="28"/>
    </row>
    <row r="113" spans="33:37" x14ac:dyDescent="0.2">
      <c r="AG113" s="28"/>
      <c r="AH113" s="28"/>
      <c r="AI113" s="28"/>
      <c r="AJ113" s="28"/>
      <c r="AK113" s="28"/>
    </row>
    <row r="114" spans="33:37" x14ac:dyDescent="0.2">
      <c r="AG114" s="28"/>
      <c r="AH114" s="28"/>
      <c r="AI114" s="28"/>
      <c r="AJ114" s="28"/>
      <c r="AK114" s="28"/>
    </row>
    <row r="115" spans="33:37" x14ac:dyDescent="0.2">
      <c r="AG115" s="28"/>
      <c r="AH115" s="28"/>
      <c r="AI115" s="28"/>
      <c r="AJ115" s="28"/>
      <c r="AK115" s="28"/>
    </row>
    <row r="116" spans="33:37" x14ac:dyDescent="0.2">
      <c r="AG116" s="28"/>
      <c r="AH116" s="28"/>
      <c r="AI116" s="28"/>
      <c r="AJ116" s="28"/>
      <c r="AK116" s="28"/>
    </row>
    <row r="117" spans="33:37" x14ac:dyDescent="0.2">
      <c r="AG117" s="28"/>
      <c r="AH117" s="28"/>
      <c r="AI117" s="28"/>
      <c r="AJ117" s="28"/>
      <c r="AK117" s="28"/>
    </row>
    <row r="118" spans="33:37" x14ac:dyDescent="0.2">
      <c r="AG118" s="28"/>
      <c r="AH118" s="28"/>
      <c r="AI118" s="28"/>
      <c r="AJ118" s="28"/>
      <c r="AK118" s="28"/>
    </row>
    <row r="119" spans="33:37" x14ac:dyDescent="0.2">
      <c r="AG119" s="28"/>
      <c r="AH119" s="28"/>
      <c r="AI119" s="28"/>
      <c r="AJ119" s="28"/>
      <c r="AK119" s="28"/>
    </row>
    <row r="120" spans="33:37" x14ac:dyDescent="0.2">
      <c r="AG120" s="28"/>
      <c r="AH120" s="28"/>
      <c r="AI120" s="28"/>
      <c r="AJ120" s="28"/>
      <c r="AK120" s="28"/>
    </row>
    <row r="121" spans="33:37" x14ac:dyDescent="0.2">
      <c r="AG121" s="28"/>
      <c r="AH121" s="28"/>
      <c r="AI121" s="28"/>
      <c r="AJ121" s="28"/>
      <c r="AK121" s="28"/>
    </row>
    <row r="122" spans="33:37" x14ac:dyDescent="0.2">
      <c r="AG122" s="28"/>
      <c r="AH122" s="28"/>
      <c r="AI122" s="28"/>
      <c r="AJ122" s="28"/>
      <c r="AK122" s="28"/>
    </row>
    <row r="123" spans="33:37" x14ac:dyDescent="0.2">
      <c r="AG123" s="28"/>
      <c r="AH123" s="28"/>
      <c r="AI123" s="28"/>
      <c r="AJ123" s="28"/>
      <c r="AK123" s="28"/>
    </row>
    <row r="124" spans="33:37" x14ac:dyDescent="0.2">
      <c r="AG124" s="28"/>
      <c r="AH124" s="28"/>
      <c r="AI124" s="28"/>
      <c r="AJ124" s="28"/>
      <c r="AK124" s="28"/>
    </row>
    <row r="125" spans="33:37" x14ac:dyDescent="0.2">
      <c r="AG125" s="28"/>
      <c r="AH125" s="28"/>
      <c r="AI125" s="28"/>
      <c r="AJ125" s="28"/>
      <c r="AK125" s="28"/>
    </row>
    <row r="126" spans="33:37" x14ac:dyDescent="0.2">
      <c r="AG126" s="28"/>
      <c r="AH126" s="28"/>
      <c r="AI126" s="28"/>
      <c r="AJ126" s="28"/>
      <c r="AK126" s="28"/>
    </row>
    <row r="127" spans="33:37" x14ac:dyDescent="0.2">
      <c r="AG127" s="28"/>
      <c r="AH127" s="28"/>
      <c r="AI127" s="28"/>
      <c r="AJ127" s="28"/>
      <c r="AK127" s="28"/>
    </row>
    <row r="128" spans="33:37" x14ac:dyDescent="0.2">
      <c r="AG128" s="28"/>
      <c r="AH128" s="28"/>
      <c r="AI128" s="28"/>
      <c r="AJ128" s="28"/>
      <c r="AK128" s="28"/>
    </row>
    <row r="129" spans="33:37" x14ac:dyDescent="0.2">
      <c r="AG129" s="28"/>
      <c r="AH129" s="28"/>
      <c r="AI129" s="28"/>
      <c r="AJ129" s="28"/>
      <c r="AK129" s="28"/>
    </row>
    <row r="130" spans="33:37" x14ac:dyDescent="0.2">
      <c r="AG130" s="28"/>
      <c r="AH130" s="28"/>
      <c r="AI130" s="28"/>
      <c r="AJ130" s="28"/>
      <c r="AK130" s="28"/>
    </row>
    <row r="131" spans="33:37" x14ac:dyDescent="0.2">
      <c r="AG131" s="28"/>
      <c r="AH131" s="28"/>
      <c r="AI131" s="28"/>
      <c r="AJ131" s="28"/>
      <c r="AK131" s="28"/>
    </row>
    <row r="132" spans="33:37" x14ac:dyDescent="0.2">
      <c r="AG132" s="28"/>
      <c r="AH132" s="28"/>
      <c r="AI132" s="28"/>
      <c r="AJ132" s="28"/>
      <c r="AK132" s="28"/>
    </row>
    <row r="133" spans="33:37" x14ac:dyDescent="0.2">
      <c r="AG133" s="28"/>
      <c r="AH133" s="28"/>
      <c r="AI133" s="28"/>
      <c r="AJ133" s="28"/>
      <c r="AK133" s="28"/>
    </row>
    <row r="134" spans="33:37" x14ac:dyDescent="0.2">
      <c r="AG134" s="28"/>
      <c r="AH134" s="28"/>
      <c r="AI134" s="28"/>
      <c r="AJ134" s="28"/>
      <c r="AK134" s="28"/>
    </row>
    <row r="135" spans="33:37" x14ac:dyDescent="0.2">
      <c r="AG135" s="28"/>
      <c r="AH135" s="28"/>
      <c r="AI135" s="28"/>
      <c r="AJ135" s="28"/>
      <c r="AK135" s="28"/>
    </row>
    <row r="136" spans="33:37" x14ac:dyDescent="0.2">
      <c r="AG136" s="28"/>
      <c r="AH136" s="28"/>
      <c r="AI136" s="28"/>
      <c r="AJ136" s="28"/>
      <c r="AK136" s="28"/>
    </row>
    <row r="137" spans="33:37" x14ac:dyDescent="0.2">
      <c r="AG137" s="28"/>
      <c r="AH137" s="28"/>
      <c r="AI137" s="28"/>
      <c r="AJ137" s="28"/>
      <c r="AK137" s="28"/>
    </row>
    <row r="138" spans="33:37" x14ac:dyDescent="0.2">
      <c r="AG138" s="28"/>
      <c r="AH138" s="28"/>
      <c r="AI138" s="28"/>
      <c r="AJ138" s="28"/>
      <c r="AK138" s="28"/>
    </row>
    <row r="139" spans="33:37" x14ac:dyDescent="0.2">
      <c r="AG139" s="28"/>
      <c r="AH139" s="28"/>
      <c r="AI139" s="28"/>
      <c r="AJ139" s="28"/>
      <c r="AK139" s="28"/>
    </row>
    <row r="140" spans="33:37" x14ac:dyDescent="0.2">
      <c r="AG140" s="28"/>
      <c r="AH140" s="28"/>
      <c r="AI140" s="28"/>
      <c r="AJ140" s="28"/>
      <c r="AK140" s="28"/>
    </row>
    <row r="141" spans="33:37" x14ac:dyDescent="0.2">
      <c r="AG141" s="28"/>
      <c r="AH141" s="28"/>
      <c r="AI141" s="28"/>
      <c r="AJ141" s="28"/>
      <c r="AK141" s="28"/>
    </row>
    <row r="142" spans="33:37" x14ac:dyDescent="0.2">
      <c r="AG142" s="28"/>
      <c r="AH142" s="28"/>
      <c r="AI142" s="28"/>
      <c r="AJ142" s="28"/>
      <c r="AK142" s="28"/>
    </row>
    <row r="143" spans="33:37" x14ac:dyDescent="0.2">
      <c r="AG143" s="28"/>
      <c r="AH143" s="28"/>
      <c r="AI143" s="28"/>
      <c r="AJ143" s="28"/>
      <c r="AK143" s="28"/>
    </row>
    <row r="144" spans="33:37" x14ac:dyDescent="0.2">
      <c r="AG144" s="28"/>
      <c r="AH144" s="28"/>
      <c r="AI144" s="28"/>
      <c r="AJ144" s="28"/>
      <c r="AK144" s="28"/>
    </row>
    <row r="145" spans="33:37" x14ac:dyDescent="0.2">
      <c r="AG145" s="28"/>
      <c r="AH145" s="28"/>
      <c r="AI145" s="28"/>
      <c r="AJ145" s="28"/>
      <c r="AK145" s="28"/>
    </row>
  </sheetData>
  <pageMargins left="0.75" right="0.75" top="1" bottom="1" header="0.5" footer="0.5"/>
  <pageSetup paperSize="9" scale="46"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Q76"/>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9.109375" defaultRowHeight="13.8" outlineLevelCol="1" x14ac:dyDescent="0.25"/>
  <cols>
    <col min="1" max="1" width="32.44140625" style="118" customWidth="1"/>
    <col min="2" max="2" width="9.109375" style="118"/>
    <col min="3" max="3" width="9.109375" style="118" hidden="1" customWidth="1" outlineLevel="1"/>
    <col min="4" max="4" width="1.5546875" style="118" hidden="1" customWidth="1" outlineLevel="1"/>
    <col min="5" max="5" width="9.109375" style="118" hidden="1" customWidth="1" outlineLevel="1"/>
    <col min="6" max="6" width="1.88671875" style="118" hidden="1" customWidth="1" outlineLevel="1"/>
    <col min="7" max="7" width="9.88671875" style="118" hidden="1" customWidth="1" outlineLevel="1"/>
    <col min="8" max="8" width="1.88671875" style="118" hidden="1" customWidth="1" outlineLevel="1"/>
    <col min="9" max="9" width="9.88671875" style="118" hidden="1" customWidth="1" outlineLevel="1"/>
    <col min="10" max="10" width="2" style="118" hidden="1" customWidth="1" outlineLevel="1"/>
    <col min="11" max="11" width="9.109375" style="118" hidden="1" customWidth="1" outlineLevel="1"/>
    <col min="12" max="12" width="2.109375" style="118" hidden="1" customWidth="1" outlineLevel="1"/>
    <col min="13" max="13" width="9.5546875" style="118" hidden="1" customWidth="1" outlineLevel="1"/>
    <col min="14" max="14" width="1.109375" style="118" hidden="1" customWidth="1" outlineLevel="1"/>
    <col min="15" max="15" width="9.5546875" style="118" hidden="1" customWidth="1" outlineLevel="1"/>
    <col min="16" max="16" width="1.88671875" style="118" hidden="1" customWidth="1" outlineLevel="1"/>
    <col min="17" max="17" width="9.88671875" style="118" hidden="1" customWidth="1" outlineLevel="1"/>
    <col min="18" max="18" width="1.44140625" style="118" hidden="1" customWidth="1" outlineLevel="1"/>
    <col min="19" max="19" width="9.5546875" style="118" hidden="1" customWidth="1" outlineLevel="1"/>
    <col min="20" max="20" width="1.44140625" style="118" hidden="1" customWidth="1" outlineLevel="1"/>
    <col min="21" max="21" width="10" style="118" hidden="1" customWidth="1" outlineLevel="1"/>
    <col min="22" max="22" width="1.88671875" style="118" hidden="1" customWidth="1" outlineLevel="1"/>
    <col min="23" max="23" width="10" style="118" hidden="1" customWidth="1" outlineLevel="1"/>
    <col min="24" max="24" width="2.6640625" style="118" customWidth="1" collapsed="1"/>
    <col min="25" max="25" width="10.44140625" style="118" customWidth="1"/>
    <col min="26" max="26" width="1.44140625" style="118" customWidth="1"/>
    <col min="27" max="27" width="10.44140625" style="118" customWidth="1"/>
    <col min="28" max="28" width="1.44140625" style="118" customWidth="1"/>
    <col min="29" max="29" width="10.44140625" style="118" customWidth="1"/>
    <col min="30" max="30" width="1.5546875" style="118" customWidth="1"/>
    <col min="31" max="31" width="10.44140625" style="275" customWidth="1"/>
    <col min="32" max="32" width="1.44140625" style="271" customWidth="1"/>
    <col min="33" max="33" width="10.44140625" style="275" customWidth="1"/>
    <col min="34" max="34" width="1.5546875" style="271" customWidth="1"/>
    <col min="35" max="35" width="10.44140625" style="253" customWidth="1"/>
    <col min="36" max="36" width="1.44140625" style="119" customWidth="1"/>
    <col min="37" max="37" width="10.44140625" style="253" customWidth="1"/>
    <col min="38" max="38" width="1.5546875" style="119" customWidth="1"/>
    <col min="39" max="39" width="10.44140625" style="253" customWidth="1"/>
    <col min="40" max="40" width="2.109375" style="118" customWidth="1"/>
    <col min="41" max="41" width="10.44140625" style="118" customWidth="1"/>
    <col min="42" max="42" width="2" style="118" customWidth="1"/>
    <col min="43" max="43" width="10.44140625" style="118" customWidth="1"/>
    <col min="44" max="16384" width="9.109375" style="118"/>
  </cols>
  <sheetData>
    <row r="1" spans="1:43" x14ac:dyDescent="0.25">
      <c r="A1" s="185" t="s">
        <v>475</v>
      </c>
      <c r="B1" s="185" t="s">
        <v>563</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277"/>
      <c r="AF1" s="270"/>
    </row>
    <row r="2" spans="1:43" x14ac:dyDescent="0.25">
      <c r="A2" s="184"/>
      <c r="B2" s="185" t="s">
        <v>753</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277"/>
      <c r="AF2" s="270"/>
    </row>
    <row r="3" spans="1:43" x14ac:dyDescent="0.25">
      <c r="A3" s="184"/>
      <c r="B3" s="242" t="s">
        <v>417</v>
      </c>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267"/>
      <c r="AF3" s="243"/>
    </row>
    <row r="4" spans="1:43" x14ac:dyDescent="0.25">
      <c r="A4" s="184"/>
      <c r="B4" s="242" t="s">
        <v>754</v>
      </c>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267"/>
      <c r="AF4" s="243"/>
    </row>
    <row r="5" spans="1:43" x14ac:dyDescent="0.25">
      <c r="A5" s="184"/>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252"/>
      <c r="AE5" s="263"/>
      <c r="AF5" s="262"/>
      <c r="AG5" s="263"/>
      <c r="AH5" s="262"/>
      <c r="AI5" s="263"/>
      <c r="AJ5" s="262"/>
      <c r="AK5" s="263"/>
      <c r="AL5" s="262"/>
      <c r="AM5" s="263"/>
    </row>
    <row r="6" spans="1:43" s="273" customFormat="1" x14ac:dyDescent="0.25">
      <c r="A6" s="321" t="s">
        <v>837</v>
      </c>
      <c r="B6" s="321"/>
      <c r="C6" s="321">
        <v>2005</v>
      </c>
      <c r="D6" s="321"/>
      <c r="E6" s="321">
        <v>2006</v>
      </c>
      <c r="F6" s="321"/>
      <c r="G6" s="321">
        <v>2007</v>
      </c>
      <c r="H6" s="321"/>
      <c r="I6" s="321">
        <v>2008</v>
      </c>
      <c r="J6" s="321"/>
      <c r="K6" s="321">
        <v>2009</v>
      </c>
      <c r="L6" s="321"/>
      <c r="M6" s="321">
        <v>2010</v>
      </c>
      <c r="N6" s="321"/>
      <c r="O6" s="321">
        <v>2011</v>
      </c>
      <c r="P6" s="321"/>
      <c r="Q6" s="321">
        <v>2012</v>
      </c>
      <c r="R6" s="321"/>
      <c r="S6" s="321">
        <v>2013</v>
      </c>
      <c r="T6" s="321"/>
      <c r="U6" s="321">
        <v>2014</v>
      </c>
      <c r="V6" s="321"/>
      <c r="W6" s="321">
        <v>2015</v>
      </c>
      <c r="X6" s="321"/>
      <c r="Y6" s="322">
        <v>2016</v>
      </c>
      <c r="Z6" s="322"/>
      <c r="AA6" s="322">
        <v>2017</v>
      </c>
      <c r="AB6" s="322"/>
      <c r="AC6" s="323">
        <v>2018</v>
      </c>
      <c r="AD6" s="324"/>
      <c r="AE6" s="325">
        <v>2019</v>
      </c>
      <c r="AF6" s="325"/>
      <c r="AG6" s="325">
        <v>2020</v>
      </c>
      <c r="AH6" s="325"/>
      <c r="AI6" s="326">
        <v>2021</v>
      </c>
      <c r="AJ6" s="326"/>
      <c r="AK6" s="326">
        <v>2022</v>
      </c>
      <c r="AL6" s="326"/>
      <c r="AM6" s="326">
        <v>2023</v>
      </c>
      <c r="AN6" s="327"/>
      <c r="AO6" s="327">
        <v>2024</v>
      </c>
      <c r="AP6" s="324"/>
      <c r="AQ6" s="326">
        <v>2025</v>
      </c>
    </row>
    <row r="7" spans="1:43" x14ac:dyDescent="0.25">
      <c r="A7" s="243"/>
      <c r="B7" s="243"/>
      <c r="C7" s="245"/>
      <c r="D7" s="245"/>
      <c r="E7" s="245"/>
      <c r="F7" s="245"/>
      <c r="G7" s="245"/>
      <c r="H7" s="245"/>
      <c r="I7" s="245"/>
      <c r="J7" s="245"/>
      <c r="K7" s="245"/>
      <c r="L7" s="245"/>
      <c r="M7" s="245"/>
      <c r="N7" s="245"/>
      <c r="O7" s="245"/>
      <c r="P7" s="245"/>
      <c r="Q7" s="245"/>
      <c r="R7" s="245"/>
      <c r="S7" s="184"/>
      <c r="T7" s="184"/>
      <c r="U7" s="184"/>
      <c r="V7" s="184"/>
      <c r="W7" s="184"/>
      <c r="X7" s="184"/>
      <c r="Y7" s="184"/>
      <c r="Z7" s="184"/>
      <c r="AA7" s="184"/>
      <c r="AB7" s="184"/>
      <c r="AC7" s="26"/>
      <c r="AE7" s="253"/>
      <c r="AF7" s="119"/>
      <c r="AN7" s="119"/>
      <c r="AO7" s="119"/>
      <c r="AQ7" s="119"/>
    </row>
    <row r="8" spans="1:43" x14ac:dyDescent="0.25">
      <c r="A8" s="243" t="s">
        <v>593</v>
      </c>
      <c r="B8" s="243"/>
      <c r="C8" s="163" t="s">
        <v>239</v>
      </c>
      <c r="D8" s="145"/>
      <c r="E8" s="163" t="s">
        <v>239</v>
      </c>
      <c r="F8" s="145"/>
      <c r="G8" s="163" t="s">
        <v>239</v>
      </c>
      <c r="H8" s="145"/>
      <c r="I8" s="163" t="s">
        <v>239</v>
      </c>
      <c r="J8" s="145"/>
      <c r="K8" s="163" t="s">
        <v>239</v>
      </c>
      <c r="L8" s="245"/>
      <c r="M8" s="245">
        <v>2</v>
      </c>
      <c r="N8" s="245"/>
      <c r="O8" s="244" t="s">
        <v>277</v>
      </c>
      <c r="P8" s="245"/>
      <c r="Q8" s="245">
        <v>20</v>
      </c>
      <c r="R8" s="245"/>
      <c r="S8" s="244" t="s">
        <v>277</v>
      </c>
      <c r="T8" s="184"/>
      <c r="U8" s="184">
        <v>58</v>
      </c>
      <c r="V8" s="184"/>
      <c r="W8" s="244" t="s">
        <v>277</v>
      </c>
      <c r="X8" s="184"/>
      <c r="Y8" s="244" t="s">
        <v>277</v>
      </c>
      <c r="Z8" s="184"/>
      <c r="AA8" s="244" t="s">
        <v>277</v>
      </c>
      <c r="AB8" s="184"/>
      <c r="AC8" s="28">
        <v>5438</v>
      </c>
      <c r="AD8" s="196"/>
      <c r="AE8" s="163" t="s">
        <v>239</v>
      </c>
      <c r="AF8" s="163"/>
      <c r="AG8" s="163" t="s">
        <v>239</v>
      </c>
      <c r="AH8" s="163"/>
      <c r="AI8" s="163" t="s">
        <v>239</v>
      </c>
      <c r="AJ8" s="163"/>
      <c r="AK8" s="163" t="s">
        <v>239</v>
      </c>
      <c r="AL8" s="163"/>
      <c r="AM8" s="15">
        <v>33538</v>
      </c>
      <c r="AN8" s="121"/>
      <c r="AO8" s="121">
        <v>62365</v>
      </c>
      <c r="AQ8" s="121">
        <v>60816</v>
      </c>
    </row>
    <row r="9" spans="1:43" x14ac:dyDescent="0.25">
      <c r="A9" s="254" t="s">
        <v>294</v>
      </c>
      <c r="B9" s="82"/>
      <c r="C9" s="145">
        <v>207464</v>
      </c>
      <c r="D9" s="145"/>
      <c r="E9" s="145">
        <v>213232</v>
      </c>
      <c r="F9" s="145"/>
      <c r="G9" s="145">
        <v>198690</v>
      </c>
      <c r="H9" s="145"/>
      <c r="I9" s="145">
        <v>187270</v>
      </c>
      <c r="J9" s="145"/>
      <c r="K9" s="145">
        <v>181626</v>
      </c>
      <c r="L9" s="145"/>
      <c r="M9" s="145">
        <v>230703</v>
      </c>
      <c r="N9" s="145"/>
      <c r="O9" s="145">
        <v>228290</v>
      </c>
      <c r="P9" s="145"/>
      <c r="Q9" s="145">
        <v>235569</v>
      </c>
      <c r="R9" s="145"/>
      <c r="S9" s="145">
        <v>211846</v>
      </c>
      <c r="T9" s="145"/>
      <c r="U9" s="145">
        <v>227751</v>
      </c>
      <c r="V9" s="145"/>
      <c r="W9" s="145">
        <v>244090</v>
      </c>
      <c r="X9" s="145"/>
      <c r="Y9" s="145">
        <v>254571</v>
      </c>
      <c r="Z9" s="145"/>
      <c r="AA9" s="145">
        <v>281227</v>
      </c>
      <c r="AB9" s="145"/>
      <c r="AC9" s="28">
        <v>284778</v>
      </c>
      <c r="AE9" s="15">
        <v>313843</v>
      </c>
      <c r="AF9" s="10"/>
      <c r="AG9" s="15">
        <v>67288</v>
      </c>
      <c r="AH9" s="10"/>
      <c r="AI9" s="15">
        <v>76646</v>
      </c>
      <c r="AJ9" s="10"/>
      <c r="AK9" s="15">
        <v>200892</v>
      </c>
      <c r="AL9" s="10"/>
      <c r="AM9" s="15">
        <v>255173</v>
      </c>
      <c r="AN9" s="121"/>
      <c r="AO9" s="121">
        <v>249880</v>
      </c>
      <c r="AQ9" s="121">
        <v>246326</v>
      </c>
    </row>
    <row r="10" spans="1:43" x14ac:dyDescent="0.25">
      <c r="A10" s="254" t="s">
        <v>493</v>
      </c>
      <c r="B10" s="82"/>
      <c r="C10" s="145">
        <v>1149</v>
      </c>
      <c r="D10" s="145"/>
      <c r="E10" s="145">
        <v>1214</v>
      </c>
      <c r="F10" s="145"/>
      <c r="G10" s="145">
        <v>1542</v>
      </c>
      <c r="H10" s="145"/>
      <c r="I10" s="145">
        <v>3310</v>
      </c>
      <c r="J10" s="145"/>
      <c r="K10" s="145">
        <v>7673</v>
      </c>
      <c r="L10" s="145"/>
      <c r="M10" s="145">
        <v>7691</v>
      </c>
      <c r="N10" s="145"/>
      <c r="O10" s="145">
        <v>8151</v>
      </c>
      <c r="P10" s="145"/>
      <c r="Q10" s="145">
        <v>6086</v>
      </c>
      <c r="R10" s="145"/>
      <c r="S10" s="145">
        <v>26342</v>
      </c>
      <c r="T10" s="145"/>
      <c r="U10" s="145">
        <v>41158</v>
      </c>
      <c r="V10" s="145"/>
      <c r="W10" s="145">
        <v>53872</v>
      </c>
      <c r="X10" s="145"/>
      <c r="Y10" s="145">
        <v>65848</v>
      </c>
      <c r="Z10" s="145"/>
      <c r="AA10" s="145">
        <v>90634</v>
      </c>
      <c r="AB10" s="145"/>
      <c r="AC10" s="28">
        <v>95703</v>
      </c>
      <c r="AE10" s="15">
        <v>99722</v>
      </c>
      <c r="AF10" s="10"/>
      <c r="AG10" s="15">
        <v>38018</v>
      </c>
      <c r="AH10" s="10"/>
      <c r="AI10" s="15">
        <v>71731</v>
      </c>
      <c r="AJ10" s="10"/>
      <c r="AK10" s="15">
        <v>111582</v>
      </c>
      <c r="AL10" s="10"/>
      <c r="AM10" s="15">
        <v>93310</v>
      </c>
      <c r="AN10" s="121"/>
      <c r="AO10" s="121">
        <v>57931</v>
      </c>
      <c r="AQ10" s="121">
        <v>96678</v>
      </c>
    </row>
    <row r="11" spans="1:43" x14ac:dyDescent="0.25">
      <c r="A11" s="254" t="s">
        <v>495</v>
      </c>
      <c r="B11" s="82"/>
      <c r="C11" s="145">
        <v>89620</v>
      </c>
      <c r="D11" s="145"/>
      <c r="E11" s="145">
        <v>89298</v>
      </c>
      <c r="F11" s="145"/>
      <c r="G11" s="145">
        <v>86909</v>
      </c>
      <c r="H11" s="145"/>
      <c r="I11" s="145">
        <v>61366</v>
      </c>
      <c r="J11" s="145"/>
      <c r="K11" s="145">
        <v>37578</v>
      </c>
      <c r="L11" s="145"/>
      <c r="M11" s="145">
        <v>27408</v>
      </c>
      <c r="N11" s="145"/>
      <c r="O11" s="145">
        <v>23511</v>
      </c>
      <c r="P11" s="145"/>
      <c r="Q11" s="145">
        <v>19186</v>
      </c>
      <c r="R11" s="145"/>
      <c r="S11" s="145">
        <v>21408</v>
      </c>
      <c r="T11" s="145"/>
      <c r="U11" s="145">
        <v>27634</v>
      </c>
      <c r="V11" s="145"/>
      <c r="W11" s="145">
        <v>33083</v>
      </c>
      <c r="X11" s="145"/>
      <c r="Y11" s="145">
        <v>36660</v>
      </c>
      <c r="Z11" s="145"/>
      <c r="AA11" s="145">
        <v>42011</v>
      </c>
      <c r="AB11" s="145"/>
      <c r="AC11" s="28">
        <v>36538</v>
      </c>
      <c r="AE11" s="15">
        <v>23145</v>
      </c>
      <c r="AF11" s="10"/>
      <c r="AG11" s="15">
        <v>57</v>
      </c>
      <c r="AH11" s="10"/>
      <c r="AI11" s="15">
        <v>1822</v>
      </c>
      <c r="AJ11" s="10"/>
      <c r="AK11" s="15">
        <v>9598</v>
      </c>
      <c r="AL11" s="10"/>
      <c r="AM11" s="15">
        <v>38184</v>
      </c>
      <c r="AN11" s="121"/>
      <c r="AO11" s="121">
        <v>28813</v>
      </c>
      <c r="AQ11" s="121">
        <v>9076</v>
      </c>
    </row>
    <row r="12" spans="1:43" x14ac:dyDescent="0.25">
      <c r="A12" s="254" t="s">
        <v>302</v>
      </c>
      <c r="B12" s="82"/>
      <c r="C12" s="145">
        <v>82213</v>
      </c>
      <c r="D12" s="145"/>
      <c r="E12" s="145">
        <v>93908</v>
      </c>
      <c r="F12" s="145"/>
      <c r="G12" s="145">
        <v>115491</v>
      </c>
      <c r="H12" s="145"/>
      <c r="I12" s="145">
        <v>117288</v>
      </c>
      <c r="J12" s="145"/>
      <c r="K12" s="145">
        <v>106137</v>
      </c>
      <c r="L12" s="145"/>
      <c r="M12" s="145">
        <v>107760</v>
      </c>
      <c r="N12" s="145"/>
      <c r="O12" s="145">
        <v>108012</v>
      </c>
      <c r="P12" s="145"/>
      <c r="Q12" s="145">
        <v>118984</v>
      </c>
      <c r="R12" s="145"/>
      <c r="S12" s="145">
        <v>121631</v>
      </c>
      <c r="T12" s="145"/>
      <c r="U12" s="145">
        <v>109199</v>
      </c>
      <c r="V12" s="145"/>
      <c r="W12" s="145">
        <v>103551</v>
      </c>
      <c r="X12" s="145"/>
      <c r="Y12" s="145">
        <v>110830</v>
      </c>
      <c r="Z12" s="145"/>
      <c r="AA12" s="145">
        <v>124074</v>
      </c>
      <c r="AB12" s="145"/>
      <c r="AC12" s="28">
        <v>135461</v>
      </c>
      <c r="AE12" s="15">
        <v>129259</v>
      </c>
      <c r="AF12" s="10"/>
      <c r="AG12" s="15">
        <v>7311</v>
      </c>
      <c r="AH12" s="10"/>
      <c r="AI12" s="15">
        <v>34392</v>
      </c>
      <c r="AJ12" s="10"/>
      <c r="AK12" s="15">
        <v>107211</v>
      </c>
      <c r="AL12" s="10"/>
      <c r="AM12" s="15">
        <v>124591</v>
      </c>
      <c r="AN12" s="121"/>
      <c r="AO12" s="121">
        <v>125375</v>
      </c>
      <c r="AQ12" s="121">
        <v>125905</v>
      </c>
    </row>
    <row r="13" spans="1:43" x14ac:dyDescent="0.25">
      <c r="A13" s="254" t="s">
        <v>286</v>
      </c>
      <c r="B13" s="82"/>
      <c r="C13" s="145">
        <v>924052</v>
      </c>
      <c r="D13" s="145"/>
      <c r="E13" s="145">
        <v>883530</v>
      </c>
      <c r="F13" s="145"/>
      <c r="G13" s="145">
        <v>896355</v>
      </c>
      <c r="H13" s="145"/>
      <c r="I13" s="145">
        <v>865877</v>
      </c>
      <c r="J13" s="145"/>
      <c r="K13" s="145">
        <v>724270</v>
      </c>
      <c r="L13" s="145"/>
      <c r="M13" s="145">
        <v>777846</v>
      </c>
      <c r="N13" s="145"/>
      <c r="O13" s="145">
        <v>812188</v>
      </c>
      <c r="P13" s="145"/>
      <c r="Q13" s="145">
        <v>852569</v>
      </c>
      <c r="R13" s="145"/>
      <c r="S13" s="145">
        <v>857469</v>
      </c>
      <c r="T13" s="145"/>
      <c r="U13" s="145">
        <v>944172</v>
      </c>
      <c r="V13" s="145"/>
      <c r="W13" s="145">
        <v>945245</v>
      </c>
      <c r="X13" s="145"/>
      <c r="Y13" s="145">
        <v>1036633</v>
      </c>
      <c r="Z13" s="145"/>
      <c r="AA13" s="145">
        <v>958454</v>
      </c>
      <c r="AB13" s="145"/>
      <c r="AC13" s="28">
        <v>963912</v>
      </c>
      <c r="AE13" s="15">
        <v>890500</v>
      </c>
      <c r="AF13" s="10"/>
      <c r="AG13" s="15">
        <v>222172</v>
      </c>
      <c r="AH13" s="10"/>
      <c r="AI13" s="15">
        <v>203316</v>
      </c>
      <c r="AJ13" s="10"/>
      <c r="AK13" s="15">
        <v>551668</v>
      </c>
      <c r="AL13" s="10"/>
      <c r="AM13" s="15">
        <v>684737</v>
      </c>
      <c r="AN13" s="121"/>
      <c r="AO13" s="121">
        <v>778711</v>
      </c>
      <c r="AQ13" s="121">
        <v>937704</v>
      </c>
    </row>
    <row r="14" spans="1:43" x14ac:dyDescent="0.25">
      <c r="A14" s="254" t="s">
        <v>731</v>
      </c>
      <c r="B14" s="82"/>
      <c r="C14" s="163" t="s">
        <v>239</v>
      </c>
      <c r="D14" s="145"/>
      <c r="E14" s="163" t="s">
        <v>239</v>
      </c>
      <c r="F14" s="145"/>
      <c r="G14" s="163" t="s">
        <v>239</v>
      </c>
      <c r="H14" s="145"/>
      <c r="I14" s="163" t="s">
        <v>239</v>
      </c>
      <c r="J14" s="145"/>
      <c r="K14" s="163" t="s">
        <v>239</v>
      </c>
      <c r="L14" s="145"/>
      <c r="M14" s="163" t="s">
        <v>239</v>
      </c>
      <c r="N14" s="145"/>
      <c r="O14" s="163" t="s">
        <v>239</v>
      </c>
      <c r="P14" s="145"/>
      <c r="Q14" s="163" t="s">
        <v>239</v>
      </c>
      <c r="R14" s="145"/>
      <c r="S14" s="163" t="s">
        <v>239</v>
      </c>
      <c r="T14" s="145"/>
      <c r="U14" s="163" t="s">
        <v>239</v>
      </c>
      <c r="V14" s="145"/>
      <c r="W14" s="163" t="s">
        <v>239</v>
      </c>
      <c r="X14" s="145"/>
      <c r="Y14" s="163" t="s">
        <v>239</v>
      </c>
      <c r="Z14" s="145"/>
      <c r="AA14" s="163" t="s">
        <v>239</v>
      </c>
      <c r="AB14" s="145"/>
      <c r="AC14" s="163" t="s">
        <v>239</v>
      </c>
      <c r="AE14" s="15">
        <v>5807</v>
      </c>
      <c r="AF14" s="10"/>
      <c r="AG14" s="15" t="s">
        <v>239</v>
      </c>
      <c r="AH14" s="10"/>
      <c r="AI14" s="15" t="s">
        <v>239</v>
      </c>
      <c r="AJ14" s="10"/>
      <c r="AK14" s="15" t="s">
        <v>239</v>
      </c>
      <c r="AL14" s="10"/>
      <c r="AM14" s="15" t="s">
        <v>239</v>
      </c>
      <c r="AN14" s="121"/>
      <c r="AO14" s="198" t="str">
        <f>$C$72</f>
        <v>–</v>
      </c>
      <c r="AQ14" s="15" t="s">
        <v>239</v>
      </c>
    </row>
    <row r="15" spans="1:43" x14ac:dyDescent="0.25">
      <c r="A15" s="254" t="s">
        <v>314</v>
      </c>
      <c r="B15" s="82"/>
      <c r="C15" s="145">
        <v>99357</v>
      </c>
      <c r="D15" s="145"/>
      <c r="E15" s="145">
        <v>67099</v>
      </c>
      <c r="F15" s="145"/>
      <c r="G15" s="145">
        <v>70197</v>
      </c>
      <c r="H15" s="145"/>
      <c r="I15" s="145">
        <v>112908</v>
      </c>
      <c r="J15" s="145"/>
      <c r="K15" s="145">
        <v>124258</v>
      </c>
      <c r="L15" s="145"/>
      <c r="M15" s="145">
        <v>163478</v>
      </c>
      <c r="N15" s="145"/>
      <c r="O15" s="145">
        <v>93790</v>
      </c>
      <c r="P15" s="145"/>
      <c r="Q15" s="145">
        <v>110272</v>
      </c>
      <c r="R15" s="145"/>
      <c r="S15" s="145">
        <v>96010</v>
      </c>
      <c r="T15" s="145"/>
      <c r="U15" s="145">
        <v>43248</v>
      </c>
      <c r="V15" s="145"/>
      <c r="W15" s="145">
        <v>37416</v>
      </c>
      <c r="X15" s="145"/>
      <c r="Y15" s="145">
        <v>18729</v>
      </c>
      <c r="Z15" s="145"/>
      <c r="AA15" s="145">
        <v>21576</v>
      </c>
      <c r="AB15" s="145"/>
      <c r="AC15" s="28">
        <v>33467</v>
      </c>
      <c r="AE15" s="15">
        <v>43187</v>
      </c>
      <c r="AF15" s="10"/>
      <c r="AG15" s="15">
        <v>17203</v>
      </c>
      <c r="AH15" s="10"/>
      <c r="AI15" s="15">
        <v>495</v>
      </c>
      <c r="AJ15" s="10"/>
      <c r="AK15" s="15">
        <v>18912</v>
      </c>
      <c r="AL15" s="10"/>
      <c r="AM15" s="15">
        <v>29435</v>
      </c>
      <c r="AN15" s="121"/>
      <c r="AO15" s="121">
        <v>36788</v>
      </c>
      <c r="AQ15" s="121">
        <v>49203</v>
      </c>
    </row>
    <row r="16" spans="1:43" x14ac:dyDescent="0.25">
      <c r="A16" s="254" t="s">
        <v>307</v>
      </c>
      <c r="B16" s="82"/>
      <c r="C16" s="145">
        <v>76234</v>
      </c>
      <c r="D16" s="145"/>
      <c r="E16" s="145">
        <v>81601</v>
      </c>
      <c r="F16" s="145"/>
      <c r="G16" s="145">
        <v>90785</v>
      </c>
      <c r="H16" s="145"/>
      <c r="I16" s="145">
        <v>87332</v>
      </c>
      <c r="J16" s="145"/>
      <c r="K16" s="145">
        <v>65928</v>
      </c>
      <c r="L16" s="145"/>
      <c r="M16" s="145">
        <v>69239</v>
      </c>
      <c r="N16" s="145"/>
      <c r="O16" s="145">
        <v>83333</v>
      </c>
      <c r="P16" s="145"/>
      <c r="Q16" s="145">
        <v>92157</v>
      </c>
      <c r="R16" s="145"/>
      <c r="S16" s="145">
        <v>71897</v>
      </c>
      <c r="T16" s="145"/>
      <c r="U16" s="145">
        <v>55813</v>
      </c>
      <c r="V16" s="145"/>
      <c r="W16" s="145">
        <v>54655</v>
      </c>
      <c r="X16" s="145"/>
      <c r="Y16" s="145">
        <v>75172</v>
      </c>
      <c r="Z16" s="145"/>
      <c r="AA16" s="145">
        <v>104614</v>
      </c>
      <c r="AB16" s="145"/>
      <c r="AC16" s="28">
        <v>115430</v>
      </c>
      <c r="AE16" s="15">
        <v>146642</v>
      </c>
      <c r="AF16" s="10"/>
      <c r="AG16" s="15">
        <v>29398</v>
      </c>
      <c r="AH16" s="10"/>
      <c r="AI16" s="15">
        <v>40502</v>
      </c>
      <c r="AJ16" s="10"/>
      <c r="AK16" s="15">
        <v>107077</v>
      </c>
      <c r="AL16" s="10"/>
      <c r="AM16" s="15">
        <v>116204</v>
      </c>
      <c r="AN16" s="121"/>
      <c r="AO16" s="121">
        <v>161153</v>
      </c>
      <c r="AQ16" s="121">
        <v>165284</v>
      </c>
    </row>
    <row r="17" spans="1:43" x14ac:dyDescent="0.25">
      <c r="A17" s="254" t="s">
        <v>342</v>
      </c>
      <c r="B17" s="82"/>
      <c r="C17" s="145">
        <v>5</v>
      </c>
      <c r="D17" s="145"/>
      <c r="E17" s="145">
        <v>477</v>
      </c>
      <c r="F17" s="145"/>
      <c r="G17" s="244" t="s">
        <v>277</v>
      </c>
      <c r="H17" s="145"/>
      <c r="I17" s="145">
        <v>79</v>
      </c>
      <c r="J17" s="145"/>
      <c r="K17" s="145">
        <v>4</v>
      </c>
      <c r="L17" s="145"/>
      <c r="M17" s="145">
        <v>12</v>
      </c>
      <c r="N17" s="145"/>
      <c r="O17" s="145">
        <v>0</v>
      </c>
      <c r="P17" s="145"/>
      <c r="Q17" s="145">
        <v>3611</v>
      </c>
      <c r="R17" s="145"/>
      <c r="S17" s="145">
        <v>2290</v>
      </c>
      <c r="T17" s="145"/>
      <c r="U17" s="145">
        <v>14733</v>
      </c>
      <c r="V17" s="145"/>
      <c r="W17" s="145">
        <v>11594</v>
      </c>
      <c r="X17" s="145"/>
      <c r="Y17" s="145">
        <v>23</v>
      </c>
      <c r="Z17" s="145"/>
      <c r="AA17" s="145">
        <v>24355</v>
      </c>
      <c r="AB17" s="145"/>
      <c r="AC17" s="28">
        <v>38820</v>
      </c>
      <c r="AE17" s="15">
        <v>46912</v>
      </c>
      <c r="AF17" s="10"/>
      <c r="AG17" s="15" t="s">
        <v>239</v>
      </c>
      <c r="AH17" s="10"/>
      <c r="AI17" s="15" t="s">
        <v>239</v>
      </c>
      <c r="AJ17" s="10"/>
      <c r="AK17" s="15" t="s">
        <v>239</v>
      </c>
      <c r="AL17" s="10"/>
      <c r="AM17" s="15" t="s">
        <v>239</v>
      </c>
      <c r="AN17" s="121"/>
      <c r="AO17" s="121">
        <v>49176</v>
      </c>
      <c r="AQ17" s="15" t="s">
        <v>239</v>
      </c>
    </row>
    <row r="18" spans="1:43" x14ac:dyDescent="0.25">
      <c r="A18" s="254" t="s">
        <v>60</v>
      </c>
      <c r="B18" s="82"/>
      <c r="C18" s="145">
        <v>644382</v>
      </c>
      <c r="D18" s="145"/>
      <c r="E18" s="145">
        <v>678568</v>
      </c>
      <c r="F18" s="145"/>
      <c r="G18" s="145">
        <v>660322</v>
      </c>
      <c r="H18" s="145"/>
      <c r="I18" s="145">
        <v>639354</v>
      </c>
      <c r="J18" s="145"/>
      <c r="K18" s="145">
        <v>563716</v>
      </c>
      <c r="L18" s="145"/>
      <c r="M18" s="145">
        <v>607761</v>
      </c>
      <c r="N18" s="145"/>
      <c r="O18" s="145">
        <v>704042</v>
      </c>
      <c r="P18" s="145"/>
      <c r="Q18" s="145">
        <v>765284</v>
      </c>
      <c r="R18" s="145"/>
      <c r="S18" s="145">
        <v>763790</v>
      </c>
      <c r="T18" s="145"/>
      <c r="U18" s="145">
        <v>803532</v>
      </c>
      <c r="V18" s="145"/>
      <c r="W18" s="145">
        <v>830560</v>
      </c>
      <c r="X18" s="145"/>
      <c r="Y18" s="145">
        <v>880642</v>
      </c>
      <c r="Z18" s="145"/>
      <c r="AA18" s="145">
        <v>923828</v>
      </c>
      <c r="AB18" s="145"/>
      <c r="AC18" s="28">
        <v>976399</v>
      </c>
      <c r="AE18" s="15">
        <v>963740</v>
      </c>
      <c r="AF18" s="10"/>
      <c r="AG18" s="15">
        <v>212288</v>
      </c>
      <c r="AH18" s="10"/>
      <c r="AI18" s="15">
        <v>168929</v>
      </c>
      <c r="AJ18" s="10"/>
      <c r="AK18" s="15">
        <v>501764</v>
      </c>
      <c r="AL18" s="10"/>
      <c r="AM18" s="15">
        <v>657528</v>
      </c>
      <c r="AN18" s="121"/>
      <c r="AO18" s="121">
        <v>695115</v>
      </c>
      <c r="AQ18" s="121">
        <v>711385</v>
      </c>
    </row>
    <row r="19" spans="1:43" x14ac:dyDescent="0.25">
      <c r="A19" s="254" t="s">
        <v>290</v>
      </c>
      <c r="B19" s="82"/>
      <c r="C19" s="145">
        <v>475855</v>
      </c>
      <c r="D19" s="145"/>
      <c r="E19" s="145">
        <v>528456</v>
      </c>
      <c r="F19" s="145"/>
      <c r="G19" s="145">
        <v>586716</v>
      </c>
      <c r="H19" s="145"/>
      <c r="I19" s="145">
        <v>605967</v>
      </c>
      <c r="J19" s="145"/>
      <c r="K19" s="145">
        <v>471192</v>
      </c>
      <c r="L19" s="145"/>
      <c r="M19" s="145">
        <v>456234</v>
      </c>
      <c r="N19" s="145"/>
      <c r="O19" s="145">
        <v>539769</v>
      </c>
      <c r="P19" s="145"/>
      <c r="Q19" s="145">
        <v>509074</v>
      </c>
      <c r="R19" s="145"/>
      <c r="S19" s="145">
        <v>568446</v>
      </c>
      <c r="T19" s="145"/>
      <c r="U19" s="145">
        <v>575779</v>
      </c>
      <c r="V19" s="145"/>
      <c r="W19" s="145">
        <v>566020</v>
      </c>
      <c r="X19" s="145"/>
      <c r="Y19" s="145">
        <v>552968</v>
      </c>
      <c r="Z19" s="145"/>
      <c r="AA19" s="145">
        <v>582333</v>
      </c>
      <c r="AB19" s="145"/>
      <c r="AC19" s="28">
        <v>570474</v>
      </c>
      <c r="AE19" s="15">
        <v>612907</v>
      </c>
      <c r="AF19" s="10"/>
      <c r="AG19" s="15">
        <v>154537</v>
      </c>
      <c r="AH19" s="10"/>
      <c r="AI19" s="15">
        <v>214972</v>
      </c>
      <c r="AJ19" s="10"/>
      <c r="AK19" s="15">
        <v>471259</v>
      </c>
      <c r="AL19" s="10"/>
      <c r="AM19" s="15">
        <v>528166</v>
      </c>
      <c r="AN19" s="121"/>
      <c r="AO19" s="289">
        <v>540616</v>
      </c>
      <c r="AQ19" s="121">
        <v>577397</v>
      </c>
    </row>
    <row r="20" spans="1:43" x14ac:dyDescent="0.25">
      <c r="A20" s="254" t="s">
        <v>729</v>
      </c>
      <c r="B20" s="82"/>
      <c r="C20" s="145">
        <v>33556</v>
      </c>
      <c r="D20" s="145"/>
      <c r="E20" s="145">
        <v>59374</v>
      </c>
      <c r="F20" s="145"/>
      <c r="G20" s="145">
        <v>74082</v>
      </c>
      <c r="H20" s="145"/>
      <c r="I20" s="145">
        <v>74036</v>
      </c>
      <c r="J20" s="145"/>
      <c r="K20" s="145">
        <v>52773</v>
      </c>
      <c r="L20" s="145"/>
      <c r="M20" s="145">
        <v>46785</v>
      </c>
      <c r="N20" s="145"/>
      <c r="O20" s="145">
        <v>62683</v>
      </c>
      <c r="P20" s="145"/>
      <c r="Q20" s="145">
        <v>48262</v>
      </c>
      <c r="R20" s="145"/>
      <c r="S20" s="145">
        <v>47722</v>
      </c>
      <c r="T20" s="145"/>
      <c r="U20" s="145">
        <v>115083</v>
      </c>
      <c r="V20" s="145"/>
      <c r="W20" s="145">
        <v>123252</v>
      </c>
      <c r="X20" s="145"/>
      <c r="Y20" s="145">
        <v>134976</v>
      </c>
      <c r="Z20" s="145"/>
      <c r="AA20" s="145">
        <v>143180</v>
      </c>
      <c r="AB20" s="145"/>
      <c r="AC20" s="28">
        <v>171827</v>
      </c>
      <c r="AE20" s="15">
        <v>152613</v>
      </c>
      <c r="AF20" s="10"/>
      <c r="AG20" s="15">
        <v>51174</v>
      </c>
      <c r="AH20" s="10"/>
      <c r="AI20" s="15">
        <v>44536</v>
      </c>
      <c r="AJ20" s="10"/>
      <c r="AK20" s="15" t="s">
        <v>239</v>
      </c>
      <c r="AL20" s="15"/>
      <c r="AM20" s="15">
        <v>108527</v>
      </c>
      <c r="AN20" s="121"/>
      <c r="AO20" s="121">
        <v>112127</v>
      </c>
      <c r="AQ20" s="121">
        <v>116624</v>
      </c>
    </row>
    <row r="21" spans="1:43" x14ac:dyDescent="0.25">
      <c r="A21" s="254" t="s">
        <v>732</v>
      </c>
      <c r="B21" s="82"/>
      <c r="C21" s="163" t="s">
        <v>239</v>
      </c>
      <c r="D21" s="145"/>
      <c r="E21" s="163" t="s">
        <v>239</v>
      </c>
      <c r="F21" s="145"/>
      <c r="G21" s="163" t="s">
        <v>239</v>
      </c>
      <c r="H21" s="145"/>
      <c r="I21" s="163" t="s">
        <v>239</v>
      </c>
      <c r="J21" s="145"/>
      <c r="K21" s="163" t="s">
        <v>239</v>
      </c>
      <c r="L21" s="145"/>
      <c r="M21" s="163" t="s">
        <v>239</v>
      </c>
      <c r="N21" s="256"/>
      <c r="O21" s="163" t="s">
        <v>239</v>
      </c>
      <c r="P21" s="256"/>
      <c r="Q21" s="163" t="s">
        <v>239</v>
      </c>
      <c r="R21" s="256"/>
      <c r="S21" s="163" t="s">
        <v>239</v>
      </c>
      <c r="T21" s="256"/>
      <c r="U21" s="163" t="s">
        <v>239</v>
      </c>
      <c r="V21" s="163"/>
      <c r="W21" s="163" t="s">
        <v>239</v>
      </c>
      <c r="X21" s="163"/>
      <c r="Y21" s="163" t="s">
        <v>239</v>
      </c>
      <c r="Z21" s="163"/>
      <c r="AA21" s="163" t="s">
        <v>239</v>
      </c>
      <c r="AB21" s="163"/>
      <c r="AC21" s="163" t="s">
        <v>239</v>
      </c>
      <c r="AD21" s="163"/>
      <c r="AE21" s="15" t="s">
        <v>239</v>
      </c>
      <c r="AF21" s="10"/>
      <c r="AG21" s="15" t="s">
        <v>239</v>
      </c>
      <c r="AH21" s="10"/>
      <c r="AI21" s="15">
        <v>1007</v>
      </c>
      <c r="AJ21" s="10"/>
      <c r="AK21" s="15" t="s">
        <v>239</v>
      </c>
      <c r="AL21" s="15"/>
      <c r="AM21" s="15" t="s">
        <v>239</v>
      </c>
      <c r="AN21" s="121"/>
      <c r="AO21" s="198" t="str">
        <f>$C$72</f>
        <v>–</v>
      </c>
      <c r="AP21" s="163"/>
      <c r="AQ21" s="15" t="s">
        <v>239</v>
      </c>
    </row>
    <row r="22" spans="1:43" x14ac:dyDescent="0.25">
      <c r="A22" s="254" t="s">
        <v>268</v>
      </c>
      <c r="B22" s="82"/>
      <c r="C22" s="145">
        <v>299707</v>
      </c>
      <c r="D22" s="145"/>
      <c r="E22" s="145">
        <v>349151</v>
      </c>
      <c r="F22" s="145"/>
      <c r="G22" s="145">
        <v>366614</v>
      </c>
      <c r="H22" s="145"/>
      <c r="I22" s="145">
        <v>357031</v>
      </c>
      <c r="J22" s="145"/>
      <c r="K22" s="145">
        <v>326426</v>
      </c>
      <c r="L22" s="145"/>
      <c r="M22" s="145">
        <v>359068</v>
      </c>
      <c r="N22" s="145"/>
      <c r="O22" s="145">
        <v>388750</v>
      </c>
      <c r="P22" s="145"/>
      <c r="Q22" s="145">
        <v>397845</v>
      </c>
      <c r="R22" s="145"/>
      <c r="S22" s="145">
        <v>415983</v>
      </c>
      <c r="T22" s="145"/>
      <c r="U22" s="145">
        <v>509577</v>
      </c>
      <c r="V22" s="145"/>
      <c r="W22" s="145">
        <v>547809</v>
      </c>
      <c r="X22" s="145"/>
      <c r="Y22" s="145">
        <v>580897</v>
      </c>
      <c r="Z22" s="145"/>
      <c r="AA22" s="145">
        <v>658553</v>
      </c>
      <c r="AB22" s="145"/>
      <c r="AC22" s="28">
        <v>668183</v>
      </c>
      <c r="AE22" s="15">
        <v>630918</v>
      </c>
      <c r="AF22" s="10"/>
      <c r="AG22" s="15">
        <v>46563</v>
      </c>
      <c r="AH22" s="10"/>
      <c r="AI22" s="15">
        <v>201762</v>
      </c>
      <c r="AJ22" s="10"/>
      <c r="AK22" s="15">
        <v>494503</v>
      </c>
      <c r="AL22" s="10"/>
      <c r="AM22" s="15">
        <v>550050</v>
      </c>
      <c r="AN22" s="121"/>
      <c r="AO22" s="121">
        <v>578091</v>
      </c>
      <c r="AQ22" s="121">
        <v>595823</v>
      </c>
    </row>
    <row r="23" spans="1:43" x14ac:dyDescent="0.25">
      <c r="A23" s="254" t="s">
        <v>376</v>
      </c>
      <c r="B23" s="82"/>
      <c r="C23" s="145">
        <v>5506</v>
      </c>
      <c r="D23" s="145"/>
      <c r="E23" s="145">
        <v>5707</v>
      </c>
      <c r="F23" s="145"/>
      <c r="G23" s="145">
        <v>1047</v>
      </c>
      <c r="H23" s="145"/>
      <c r="I23" s="145">
        <v>4304</v>
      </c>
      <c r="J23" s="145"/>
      <c r="K23" s="145">
        <v>350</v>
      </c>
      <c r="L23" s="145"/>
      <c r="M23" s="145">
        <v>13</v>
      </c>
      <c r="N23" s="145"/>
      <c r="O23" s="145">
        <v>8</v>
      </c>
      <c r="P23" s="145"/>
      <c r="Q23" s="145">
        <v>7</v>
      </c>
      <c r="R23" s="145"/>
      <c r="S23" s="145">
        <v>25</v>
      </c>
      <c r="T23" s="145"/>
      <c r="U23" s="145">
        <v>14</v>
      </c>
      <c r="V23" s="145"/>
      <c r="W23" s="145">
        <v>36</v>
      </c>
      <c r="X23" s="145"/>
      <c r="Y23" s="145">
        <v>23</v>
      </c>
      <c r="Z23" s="145"/>
      <c r="AA23" s="145">
        <v>10802</v>
      </c>
      <c r="AB23" s="145"/>
      <c r="AC23" s="28">
        <v>33213</v>
      </c>
      <c r="AE23" s="15" t="s">
        <v>239</v>
      </c>
      <c r="AF23" s="10"/>
      <c r="AG23" s="15" t="s">
        <v>239</v>
      </c>
      <c r="AH23" s="10"/>
      <c r="AI23" s="15" t="s">
        <v>239</v>
      </c>
      <c r="AJ23" s="10"/>
      <c r="AK23" s="15" t="s">
        <v>239</v>
      </c>
      <c r="AL23" s="15"/>
      <c r="AM23" s="15" t="s">
        <v>239</v>
      </c>
      <c r="AN23" s="121"/>
      <c r="AO23" s="198" t="str">
        <f>$C$72</f>
        <v>–</v>
      </c>
      <c r="AQ23" s="15" t="s">
        <v>239</v>
      </c>
    </row>
    <row r="24" spans="1:43" x14ac:dyDescent="0.25">
      <c r="A24" s="254" t="s">
        <v>344</v>
      </c>
      <c r="B24" s="82"/>
      <c r="C24" s="145">
        <v>34035</v>
      </c>
      <c r="D24" s="145"/>
      <c r="E24" s="145">
        <v>33361</v>
      </c>
      <c r="F24" s="145"/>
      <c r="G24" s="145">
        <v>33297</v>
      </c>
      <c r="H24" s="145"/>
      <c r="I24" s="145">
        <v>30794</v>
      </c>
      <c r="J24" s="145"/>
      <c r="K24" s="145">
        <v>31184</v>
      </c>
      <c r="L24" s="145"/>
      <c r="M24" s="145">
        <v>28178</v>
      </c>
      <c r="N24" s="145"/>
      <c r="O24" s="145">
        <v>24042</v>
      </c>
      <c r="P24" s="145"/>
      <c r="Q24" s="145">
        <v>21335</v>
      </c>
      <c r="R24" s="145"/>
      <c r="S24" s="145">
        <v>21504</v>
      </c>
      <c r="T24" s="145"/>
      <c r="U24" s="145">
        <v>29696</v>
      </c>
      <c r="V24" s="145"/>
      <c r="W24" s="145">
        <v>27471</v>
      </c>
      <c r="X24" s="145"/>
      <c r="Y24" s="145">
        <v>27869</v>
      </c>
      <c r="Z24" s="145"/>
      <c r="AA24" s="145">
        <v>28199</v>
      </c>
      <c r="AB24" s="145"/>
      <c r="AC24" s="28">
        <v>31907</v>
      </c>
      <c r="AE24" s="15" t="s">
        <v>239</v>
      </c>
      <c r="AF24" s="10"/>
      <c r="AG24" s="15" t="s">
        <v>239</v>
      </c>
      <c r="AH24" s="10"/>
      <c r="AI24" s="15" t="s">
        <v>239</v>
      </c>
      <c r="AJ24" s="10"/>
      <c r="AK24" s="15" t="s">
        <v>239</v>
      </c>
      <c r="AL24" s="15"/>
      <c r="AM24" s="15" t="s">
        <v>239</v>
      </c>
      <c r="AN24" s="121"/>
      <c r="AO24" s="198" t="str">
        <f>$C$72</f>
        <v>–</v>
      </c>
      <c r="AQ24" s="121"/>
    </row>
    <row r="25" spans="1:43" x14ac:dyDescent="0.25">
      <c r="A25" s="254" t="s">
        <v>310</v>
      </c>
      <c r="B25" s="82"/>
      <c r="C25" s="145">
        <v>48450</v>
      </c>
      <c r="D25" s="145"/>
      <c r="E25" s="119">
        <v>79167</v>
      </c>
      <c r="F25" s="246"/>
      <c r="G25" s="145">
        <v>101529</v>
      </c>
      <c r="H25" s="145"/>
      <c r="I25" s="145">
        <v>82263</v>
      </c>
      <c r="J25" s="145"/>
      <c r="K25" s="145">
        <v>53943</v>
      </c>
      <c r="L25" s="145"/>
      <c r="M25" s="145">
        <v>50944</v>
      </c>
      <c r="N25" s="145"/>
      <c r="O25" s="145">
        <v>61661</v>
      </c>
      <c r="P25" s="145"/>
      <c r="Q25" s="145">
        <v>71736</v>
      </c>
      <c r="R25" s="145"/>
      <c r="S25" s="145">
        <v>75275</v>
      </c>
      <c r="T25" s="145"/>
      <c r="U25" s="145">
        <v>53864</v>
      </c>
      <c r="V25" s="145"/>
      <c r="W25" s="145">
        <v>43889</v>
      </c>
      <c r="X25" s="145"/>
      <c r="Y25" s="145">
        <v>55049</v>
      </c>
      <c r="Z25" s="145"/>
      <c r="AA25" s="145">
        <v>75765</v>
      </c>
      <c r="AB25" s="145"/>
      <c r="AC25" s="28">
        <v>80723</v>
      </c>
      <c r="AE25" s="15">
        <v>87646</v>
      </c>
      <c r="AF25" s="10"/>
      <c r="AG25" s="15">
        <v>19121</v>
      </c>
      <c r="AH25" s="10"/>
      <c r="AI25" s="15">
        <v>25356</v>
      </c>
      <c r="AJ25" s="10"/>
      <c r="AK25" s="15">
        <v>53001</v>
      </c>
      <c r="AL25" s="10"/>
      <c r="AM25" s="15">
        <v>93855</v>
      </c>
      <c r="AN25" s="121"/>
      <c r="AO25" s="121">
        <v>84889</v>
      </c>
      <c r="AQ25" s="121">
        <v>81543</v>
      </c>
    </row>
    <row r="26" spans="1:43" x14ac:dyDescent="0.25">
      <c r="A26" s="254" t="s">
        <v>300</v>
      </c>
      <c r="B26" s="82"/>
      <c r="C26" s="145">
        <v>56920</v>
      </c>
      <c r="D26" s="145"/>
      <c r="E26" s="145">
        <v>64981</v>
      </c>
      <c r="F26" s="145"/>
      <c r="G26" s="145">
        <v>76999</v>
      </c>
      <c r="H26" s="145"/>
      <c r="I26" s="145">
        <v>56204</v>
      </c>
      <c r="J26" s="145"/>
      <c r="K26" s="145">
        <v>48866</v>
      </c>
      <c r="L26" s="145"/>
      <c r="M26" s="145">
        <v>54109</v>
      </c>
      <c r="N26" s="145"/>
      <c r="O26" s="145">
        <v>60907</v>
      </c>
      <c r="P26" s="145"/>
      <c r="Q26" s="145">
        <v>73341</v>
      </c>
      <c r="R26" s="145"/>
      <c r="S26" s="145">
        <v>73873</v>
      </c>
      <c r="T26" s="145"/>
      <c r="U26" s="145">
        <v>79374</v>
      </c>
      <c r="V26" s="145"/>
      <c r="W26" s="145">
        <v>93547</v>
      </c>
      <c r="X26" s="145"/>
      <c r="Y26" s="145">
        <v>114749</v>
      </c>
      <c r="Z26" s="145"/>
      <c r="AA26" s="145">
        <v>140178</v>
      </c>
      <c r="AB26" s="145"/>
      <c r="AC26" s="28">
        <v>128981</v>
      </c>
      <c r="AE26" s="15">
        <v>96881</v>
      </c>
      <c r="AF26" s="10"/>
      <c r="AG26" s="15">
        <v>16201</v>
      </c>
      <c r="AH26" s="10"/>
      <c r="AI26" s="15">
        <v>28002</v>
      </c>
      <c r="AJ26" s="10"/>
      <c r="AK26" s="15">
        <v>74053</v>
      </c>
      <c r="AL26" s="10"/>
      <c r="AM26" s="15">
        <v>92096</v>
      </c>
      <c r="AN26" s="121"/>
      <c r="AO26" s="121">
        <v>91619</v>
      </c>
      <c r="AQ26" s="121">
        <v>88550</v>
      </c>
    </row>
    <row r="27" spans="1:43" x14ac:dyDescent="0.25">
      <c r="A27" s="254" t="s">
        <v>492</v>
      </c>
      <c r="B27" s="82"/>
      <c r="C27" s="145">
        <v>3419</v>
      </c>
      <c r="D27" s="145"/>
      <c r="E27" s="145">
        <v>4338</v>
      </c>
      <c r="F27" s="145"/>
      <c r="G27" s="145">
        <v>4667</v>
      </c>
      <c r="H27" s="145"/>
      <c r="I27" s="145">
        <v>6954</v>
      </c>
      <c r="J27" s="145"/>
      <c r="K27" s="145">
        <v>6840</v>
      </c>
      <c r="L27" s="145"/>
      <c r="M27" s="145">
        <v>7132</v>
      </c>
      <c r="N27" s="145"/>
      <c r="O27" s="145">
        <v>10127</v>
      </c>
      <c r="P27" s="145"/>
      <c r="Q27" s="145">
        <v>12223</v>
      </c>
      <c r="R27" s="145"/>
      <c r="S27" s="145">
        <v>20375</v>
      </c>
      <c r="T27" s="145"/>
      <c r="U27" s="145">
        <v>22140</v>
      </c>
      <c r="V27" s="145"/>
      <c r="W27" s="145">
        <v>21423</v>
      </c>
      <c r="X27" s="145"/>
      <c r="Y27" s="145">
        <v>16012</v>
      </c>
      <c r="Z27" s="145"/>
      <c r="AA27" s="145">
        <v>18555</v>
      </c>
      <c r="AB27" s="145"/>
      <c r="AC27" s="28">
        <v>26576</v>
      </c>
      <c r="AE27" s="15">
        <v>26192</v>
      </c>
      <c r="AF27" s="10"/>
      <c r="AG27" s="15" t="s">
        <v>239</v>
      </c>
      <c r="AH27" s="10"/>
      <c r="AI27" s="15">
        <v>366</v>
      </c>
      <c r="AJ27" s="10"/>
      <c r="AK27" s="15" t="s">
        <v>239</v>
      </c>
      <c r="AL27" s="15"/>
      <c r="AM27" s="15">
        <v>12911</v>
      </c>
      <c r="AN27" s="121"/>
      <c r="AO27" s="198" t="str">
        <f>$C$72</f>
        <v>–</v>
      </c>
      <c r="AQ27" s="15" t="s">
        <v>239</v>
      </c>
    </row>
    <row r="28" spans="1:43" x14ac:dyDescent="0.25">
      <c r="A28" s="254" t="s">
        <v>292</v>
      </c>
      <c r="B28" s="82"/>
      <c r="C28" s="145">
        <v>271543</v>
      </c>
      <c r="D28" s="145"/>
      <c r="E28" s="145">
        <v>285759</v>
      </c>
      <c r="F28" s="145"/>
      <c r="G28" s="145">
        <v>341214</v>
      </c>
      <c r="H28" s="145"/>
      <c r="I28" s="145">
        <v>385034</v>
      </c>
      <c r="J28" s="145"/>
      <c r="K28" s="145">
        <v>369825</v>
      </c>
      <c r="L28" s="145"/>
      <c r="M28" s="145">
        <v>409565</v>
      </c>
      <c r="N28" s="145"/>
      <c r="O28" s="145">
        <v>452067</v>
      </c>
      <c r="P28" s="145"/>
      <c r="Q28" s="145">
        <v>396865</v>
      </c>
      <c r="R28" s="145"/>
      <c r="S28" s="145">
        <v>402390</v>
      </c>
      <c r="T28" s="145"/>
      <c r="U28" s="145">
        <v>392576</v>
      </c>
      <c r="V28" s="145"/>
      <c r="W28" s="145">
        <v>380760</v>
      </c>
      <c r="X28" s="145"/>
      <c r="Y28" s="145">
        <v>416132</v>
      </c>
      <c r="Z28" s="145"/>
      <c r="AA28" s="145">
        <v>489374</v>
      </c>
      <c r="AB28" s="145"/>
      <c r="AC28" s="28">
        <v>495034</v>
      </c>
      <c r="AE28" s="15">
        <v>423955</v>
      </c>
      <c r="AF28" s="10"/>
      <c r="AG28" s="15">
        <v>58619</v>
      </c>
      <c r="AH28" s="10"/>
      <c r="AI28" s="15">
        <v>89843</v>
      </c>
      <c r="AJ28" s="10"/>
      <c r="AK28" s="15">
        <v>342979</v>
      </c>
      <c r="AL28" s="10"/>
      <c r="AM28" s="15">
        <v>457474</v>
      </c>
      <c r="AN28" s="121"/>
      <c r="AO28" s="121">
        <v>484777</v>
      </c>
      <c r="AQ28" s="121">
        <v>467907</v>
      </c>
    </row>
    <row r="29" spans="1:43" x14ac:dyDescent="0.25">
      <c r="A29" s="254" t="s">
        <v>723</v>
      </c>
      <c r="B29" s="82"/>
      <c r="C29" s="163" t="s">
        <v>239</v>
      </c>
      <c r="D29" s="145"/>
      <c r="E29" s="163" t="s">
        <v>239</v>
      </c>
      <c r="F29" s="145"/>
      <c r="G29" s="163" t="s">
        <v>239</v>
      </c>
      <c r="H29" s="145"/>
      <c r="I29" s="163" t="s">
        <v>239</v>
      </c>
      <c r="J29" s="145"/>
      <c r="K29" s="163" t="s">
        <v>239</v>
      </c>
      <c r="L29" s="145"/>
      <c r="M29" s="163" t="s">
        <v>239</v>
      </c>
      <c r="N29" s="256"/>
      <c r="O29" s="163" t="s">
        <v>239</v>
      </c>
      <c r="P29" s="256"/>
      <c r="Q29" s="163" t="s">
        <v>239</v>
      </c>
      <c r="R29" s="256"/>
      <c r="S29" s="163" t="s">
        <v>239</v>
      </c>
      <c r="T29" s="256"/>
      <c r="U29" s="163" t="s">
        <v>239</v>
      </c>
      <c r="V29" s="163"/>
      <c r="W29" s="163" t="s">
        <v>239</v>
      </c>
      <c r="X29" s="163"/>
      <c r="Y29" s="163" t="s">
        <v>239</v>
      </c>
      <c r="Z29" s="163"/>
      <c r="AA29" s="163" t="s">
        <v>239</v>
      </c>
      <c r="AB29" s="163"/>
      <c r="AC29" s="163" t="s">
        <v>239</v>
      </c>
      <c r="AE29" s="15">
        <v>2536</v>
      </c>
      <c r="AF29" s="10"/>
      <c r="AG29" s="15" t="s">
        <v>239</v>
      </c>
      <c r="AH29" s="10"/>
      <c r="AI29" s="15" t="s">
        <v>239</v>
      </c>
      <c r="AJ29" s="10"/>
      <c r="AK29" s="15" t="s">
        <v>239</v>
      </c>
      <c r="AL29" s="15"/>
      <c r="AM29" s="15" t="s">
        <v>239</v>
      </c>
      <c r="AN29" s="121"/>
      <c r="AO29" s="198" t="str">
        <f>$C$72</f>
        <v>–</v>
      </c>
      <c r="AQ29" s="198" t="str">
        <f>$C$72</f>
        <v>–</v>
      </c>
    </row>
    <row r="30" spans="1:43" x14ac:dyDescent="0.25">
      <c r="A30" s="254" t="s">
        <v>783</v>
      </c>
      <c r="B30" s="82"/>
      <c r="C30" s="163"/>
      <c r="D30" s="145"/>
      <c r="E30" s="163"/>
      <c r="F30" s="145"/>
      <c r="G30" s="163"/>
      <c r="H30" s="145"/>
      <c r="I30" s="163"/>
      <c r="J30" s="145"/>
      <c r="K30" s="163"/>
      <c r="L30" s="145"/>
      <c r="M30" s="163"/>
      <c r="N30" s="256"/>
      <c r="O30" s="163"/>
      <c r="P30" s="256"/>
      <c r="Q30" s="163"/>
      <c r="R30" s="256"/>
      <c r="S30" s="163"/>
      <c r="T30" s="256"/>
      <c r="U30" s="163"/>
      <c r="V30" s="163"/>
      <c r="W30" s="163"/>
      <c r="X30" s="163"/>
      <c r="Y30" s="163"/>
      <c r="Z30" s="163"/>
      <c r="AA30" s="163"/>
      <c r="AB30" s="163"/>
      <c r="AC30" s="163"/>
      <c r="AE30" s="15"/>
      <c r="AF30" s="10"/>
      <c r="AG30" s="15"/>
      <c r="AH30" s="10"/>
      <c r="AI30" s="15"/>
      <c r="AJ30" s="10"/>
      <c r="AK30" s="15"/>
      <c r="AL30" s="15"/>
      <c r="AM30" s="15"/>
      <c r="AN30" s="121"/>
      <c r="AO30" s="198"/>
      <c r="AQ30" s="15" t="s">
        <v>239</v>
      </c>
    </row>
    <row r="31" spans="1:43" x14ac:dyDescent="0.25">
      <c r="A31" s="254" t="s">
        <v>834</v>
      </c>
      <c r="B31" s="82"/>
      <c r="C31" s="163" t="s">
        <v>239</v>
      </c>
      <c r="D31" s="145"/>
      <c r="E31" s="163" t="s">
        <v>239</v>
      </c>
      <c r="F31" s="145"/>
      <c r="G31" s="163" t="s">
        <v>239</v>
      </c>
      <c r="H31" s="145"/>
      <c r="I31" s="163" t="s">
        <v>239</v>
      </c>
      <c r="J31" s="145"/>
      <c r="K31" s="163" t="s">
        <v>239</v>
      </c>
      <c r="L31" s="145"/>
      <c r="M31" s="145">
        <v>30</v>
      </c>
      <c r="N31" s="145"/>
      <c r="O31" s="145">
        <v>8</v>
      </c>
      <c r="P31" s="145"/>
      <c r="Q31" s="145">
        <v>484</v>
      </c>
      <c r="R31" s="145"/>
      <c r="S31" s="145">
        <v>52</v>
      </c>
      <c r="T31" s="145"/>
      <c r="U31" s="145">
        <v>312</v>
      </c>
      <c r="V31" s="145"/>
      <c r="W31" s="145">
        <v>34</v>
      </c>
      <c r="X31" s="145"/>
      <c r="Y31" s="145">
        <v>314</v>
      </c>
      <c r="Z31" s="145"/>
      <c r="AA31" s="145">
        <v>397</v>
      </c>
      <c r="AB31" s="145"/>
      <c r="AC31" s="28">
        <v>17</v>
      </c>
      <c r="AE31" s="15" t="s">
        <v>239</v>
      </c>
      <c r="AF31" s="10"/>
      <c r="AG31" s="15" t="s">
        <v>239</v>
      </c>
      <c r="AH31" s="10"/>
      <c r="AI31" s="15">
        <v>26</v>
      </c>
      <c r="AJ31" s="10"/>
      <c r="AK31" s="15">
        <v>7571</v>
      </c>
      <c r="AL31" s="10"/>
      <c r="AM31" s="15">
        <v>12883</v>
      </c>
      <c r="AN31" s="121"/>
      <c r="AO31" s="289">
        <v>24896</v>
      </c>
      <c r="AQ31" s="15" t="s">
        <v>239</v>
      </c>
    </row>
    <row r="32" spans="1:43" x14ac:dyDescent="0.25">
      <c r="A32" s="254" t="s">
        <v>343</v>
      </c>
      <c r="B32" s="82"/>
      <c r="C32" s="244" t="s">
        <v>277</v>
      </c>
      <c r="D32" s="145"/>
      <c r="E32" s="145">
        <v>4</v>
      </c>
      <c r="F32" s="145"/>
      <c r="G32" s="145">
        <v>3395</v>
      </c>
      <c r="H32" s="145"/>
      <c r="I32" s="145">
        <v>8386</v>
      </c>
      <c r="J32" s="145"/>
      <c r="K32" s="145">
        <v>5920</v>
      </c>
      <c r="L32" s="145"/>
      <c r="M32" s="145">
        <v>4801</v>
      </c>
      <c r="N32" s="145"/>
      <c r="O32" s="145">
        <v>3018</v>
      </c>
      <c r="P32" s="145"/>
      <c r="Q32" s="244" t="s">
        <v>277</v>
      </c>
      <c r="R32" s="145"/>
      <c r="S32" s="145">
        <v>3948</v>
      </c>
      <c r="T32" s="145"/>
      <c r="U32" s="145">
        <v>9788</v>
      </c>
      <c r="V32" s="145"/>
      <c r="W32" s="145">
        <v>9741</v>
      </c>
      <c r="X32" s="145"/>
      <c r="Y32" s="145">
        <v>9808</v>
      </c>
      <c r="Z32" s="145"/>
      <c r="AA32" s="145">
        <v>17008</v>
      </c>
      <c r="AB32" s="145"/>
      <c r="AC32" s="28">
        <v>31316</v>
      </c>
      <c r="AE32" s="15">
        <v>32115</v>
      </c>
      <c r="AF32" s="10"/>
      <c r="AG32" s="15" t="s">
        <v>239</v>
      </c>
      <c r="AH32" s="10"/>
      <c r="AI32" s="15" t="s">
        <v>239</v>
      </c>
      <c r="AJ32" s="10"/>
      <c r="AK32" s="15" t="s">
        <v>239</v>
      </c>
      <c r="AL32" s="15"/>
      <c r="AM32" s="15">
        <v>19985</v>
      </c>
      <c r="AN32" s="121"/>
      <c r="AO32" s="121">
        <v>24190</v>
      </c>
      <c r="AQ32" s="15" t="s">
        <v>239</v>
      </c>
    </row>
    <row r="33" spans="1:43" x14ac:dyDescent="0.25">
      <c r="A33" s="254" t="s">
        <v>309</v>
      </c>
      <c r="B33" s="82"/>
      <c r="C33" s="145">
        <v>27302</v>
      </c>
      <c r="D33" s="145"/>
      <c r="E33" s="145">
        <v>27746</v>
      </c>
      <c r="F33" s="145"/>
      <c r="G33" s="145">
        <v>51230</v>
      </c>
      <c r="H33" s="145"/>
      <c r="I33" s="145">
        <v>59168</v>
      </c>
      <c r="J33" s="145"/>
      <c r="K33" s="145">
        <v>36734</v>
      </c>
      <c r="L33" s="145"/>
      <c r="M33" s="145">
        <v>56265</v>
      </c>
      <c r="N33" s="145"/>
      <c r="O33" s="145">
        <v>73454</v>
      </c>
      <c r="P33" s="145"/>
      <c r="Q33" s="145">
        <v>57757</v>
      </c>
      <c r="R33" s="145"/>
      <c r="S33" s="145">
        <v>61569</v>
      </c>
      <c r="T33" s="145"/>
      <c r="U33" s="145">
        <v>59296</v>
      </c>
      <c r="V33" s="145"/>
      <c r="W33" s="145">
        <v>64147</v>
      </c>
      <c r="X33" s="145"/>
      <c r="Y33" s="145">
        <v>61979</v>
      </c>
      <c r="Z33" s="145"/>
      <c r="AA33" s="145">
        <v>67191</v>
      </c>
      <c r="AB33" s="145"/>
      <c r="AC33" s="28">
        <v>82151</v>
      </c>
      <c r="AE33" s="15">
        <v>89707</v>
      </c>
      <c r="AF33" s="10"/>
      <c r="AG33" s="15">
        <v>10393</v>
      </c>
      <c r="AH33" s="10"/>
      <c r="AI33" s="15" t="s">
        <v>239</v>
      </c>
      <c r="AJ33" s="10"/>
      <c r="AK33" s="15" t="s">
        <v>239</v>
      </c>
      <c r="AL33" s="15"/>
      <c r="AM33" s="15">
        <v>30873</v>
      </c>
      <c r="AN33" s="121"/>
      <c r="AO33" s="121">
        <v>71601</v>
      </c>
      <c r="AQ33" s="15" t="s">
        <v>239</v>
      </c>
    </row>
    <row r="34" spans="1:43" x14ac:dyDescent="0.25">
      <c r="A34" s="254" t="s">
        <v>585</v>
      </c>
      <c r="B34" s="82"/>
      <c r="C34" s="165" t="s">
        <v>239</v>
      </c>
      <c r="D34" s="145"/>
      <c r="E34" s="165" t="s">
        <v>239</v>
      </c>
      <c r="F34" s="145"/>
      <c r="G34" s="165" t="s">
        <v>239</v>
      </c>
      <c r="H34" s="145"/>
      <c r="I34" s="165" t="s">
        <v>239</v>
      </c>
      <c r="J34" s="145"/>
      <c r="K34" s="165" t="s">
        <v>239</v>
      </c>
      <c r="L34" s="145"/>
      <c r="M34" s="165" t="s">
        <v>239</v>
      </c>
      <c r="N34" s="145"/>
      <c r="O34" s="165" t="s">
        <v>239</v>
      </c>
      <c r="P34" s="145"/>
      <c r="Q34" s="165" t="s">
        <v>239</v>
      </c>
      <c r="R34" s="145"/>
      <c r="S34" s="165" t="s">
        <v>239</v>
      </c>
      <c r="T34" s="145"/>
      <c r="U34" s="165" t="s">
        <v>239</v>
      </c>
      <c r="V34" s="145"/>
      <c r="W34" s="165" t="s">
        <v>239</v>
      </c>
      <c r="X34" s="145"/>
      <c r="Y34" s="165" t="s">
        <v>239</v>
      </c>
      <c r="Z34" s="145"/>
      <c r="AA34" s="165" t="s">
        <v>239</v>
      </c>
      <c r="AB34" s="145"/>
      <c r="AC34" s="165" t="s">
        <v>239</v>
      </c>
      <c r="AE34" s="15" t="s">
        <v>239</v>
      </c>
      <c r="AF34" s="10"/>
      <c r="AG34" s="15">
        <v>9484</v>
      </c>
      <c r="AH34" s="10"/>
      <c r="AI34" s="15">
        <v>37025</v>
      </c>
      <c r="AJ34" s="10"/>
      <c r="AK34" s="15">
        <v>33644</v>
      </c>
      <c r="AL34" s="10"/>
      <c r="AM34" s="15">
        <v>29393</v>
      </c>
      <c r="AN34" s="121"/>
      <c r="AO34" s="121">
        <v>41209</v>
      </c>
      <c r="AQ34" s="121">
        <v>44809</v>
      </c>
    </row>
    <row r="35" spans="1:43" x14ac:dyDescent="0.25">
      <c r="A35" s="254" t="s">
        <v>297</v>
      </c>
      <c r="B35" s="82"/>
      <c r="C35" s="145">
        <v>39469</v>
      </c>
      <c r="D35" s="145"/>
      <c r="E35" s="145">
        <v>42408</v>
      </c>
      <c r="F35" s="145"/>
      <c r="G35" s="145">
        <v>43205</v>
      </c>
      <c r="H35" s="145"/>
      <c r="I35" s="145">
        <v>57434</v>
      </c>
      <c r="J35" s="145"/>
      <c r="K35" s="145">
        <v>59324</v>
      </c>
      <c r="L35" s="145"/>
      <c r="M35" s="145">
        <v>60723</v>
      </c>
      <c r="N35" s="145"/>
      <c r="O35" s="145">
        <v>69793</v>
      </c>
      <c r="P35" s="145"/>
      <c r="Q35" s="145">
        <v>82467</v>
      </c>
      <c r="R35" s="145"/>
      <c r="S35" s="145">
        <v>110406</v>
      </c>
      <c r="T35" s="145"/>
      <c r="U35" s="145">
        <v>121548</v>
      </c>
      <c r="V35" s="145"/>
      <c r="W35" s="145">
        <v>121243</v>
      </c>
      <c r="X35" s="145"/>
      <c r="Y35" s="145">
        <v>156561</v>
      </c>
      <c r="Z35" s="145"/>
      <c r="AA35" s="145">
        <v>199117</v>
      </c>
      <c r="AB35" s="145"/>
      <c r="AC35" s="28">
        <v>202439</v>
      </c>
      <c r="AE35" s="15">
        <v>201655</v>
      </c>
      <c r="AF35" s="10"/>
      <c r="AG35" s="15">
        <v>14626</v>
      </c>
      <c r="AH35" s="10"/>
      <c r="AI35" s="15">
        <v>61329</v>
      </c>
      <c r="AJ35" s="10"/>
      <c r="AK35" s="15">
        <v>141875</v>
      </c>
      <c r="AL35" s="10"/>
      <c r="AM35" s="15">
        <v>175454</v>
      </c>
      <c r="AN35" s="121"/>
      <c r="AO35" s="121">
        <v>203287</v>
      </c>
      <c r="AQ35" s="121">
        <v>214223</v>
      </c>
    </row>
    <row r="36" spans="1:43" x14ac:dyDescent="0.25">
      <c r="A36" s="254" t="s">
        <v>301</v>
      </c>
      <c r="B36" s="82"/>
      <c r="C36" s="145">
        <v>70105</v>
      </c>
      <c r="D36" s="145"/>
      <c r="E36" s="145">
        <v>80053</v>
      </c>
      <c r="F36" s="145"/>
      <c r="G36" s="145">
        <v>101492</v>
      </c>
      <c r="H36" s="145"/>
      <c r="I36" s="145">
        <v>110425</v>
      </c>
      <c r="J36" s="145"/>
      <c r="K36" s="145">
        <v>130221</v>
      </c>
      <c r="L36" s="145"/>
      <c r="M36" s="145">
        <v>120648</v>
      </c>
      <c r="N36" s="145"/>
      <c r="O36" s="145">
        <v>115248</v>
      </c>
      <c r="P36" s="145"/>
      <c r="Q36" s="145">
        <v>97921</v>
      </c>
      <c r="R36" s="145"/>
      <c r="S36" s="145">
        <v>103362</v>
      </c>
      <c r="T36" s="145"/>
      <c r="U36" s="145">
        <v>89815</v>
      </c>
      <c r="V36" s="145"/>
      <c r="W36" s="145">
        <v>108177</v>
      </c>
      <c r="X36" s="145"/>
      <c r="Y36" s="145">
        <v>116978</v>
      </c>
      <c r="Z36" s="145"/>
      <c r="AA36" s="145">
        <v>135057</v>
      </c>
      <c r="AB36" s="145"/>
      <c r="AC36" s="28">
        <v>165616</v>
      </c>
      <c r="AE36" s="15">
        <v>150990</v>
      </c>
      <c r="AF36" s="10"/>
      <c r="AG36" s="15">
        <v>34354</v>
      </c>
      <c r="AH36" s="10"/>
      <c r="AI36" s="15">
        <v>41320</v>
      </c>
      <c r="AJ36" s="10"/>
      <c r="AK36" s="15">
        <v>143062</v>
      </c>
      <c r="AL36" s="10"/>
      <c r="AM36" s="15">
        <v>164294</v>
      </c>
      <c r="AN36" s="121"/>
      <c r="AO36" s="121">
        <v>187862</v>
      </c>
      <c r="AQ36" s="121">
        <v>181549</v>
      </c>
    </row>
    <row r="37" spans="1:43" x14ac:dyDescent="0.25">
      <c r="A37" s="254" t="s">
        <v>598</v>
      </c>
      <c r="B37" s="82"/>
      <c r="C37" s="163" t="s">
        <v>239</v>
      </c>
      <c r="D37" s="145"/>
      <c r="E37" s="163" t="s">
        <v>239</v>
      </c>
      <c r="F37" s="145"/>
      <c r="G37" s="163" t="s">
        <v>239</v>
      </c>
      <c r="H37" s="145"/>
      <c r="I37" s="163" t="s">
        <v>239</v>
      </c>
      <c r="J37" s="145"/>
      <c r="K37" s="163" t="s">
        <v>239</v>
      </c>
      <c r="L37" s="145"/>
      <c r="M37" s="145">
        <v>1908</v>
      </c>
      <c r="N37" s="145"/>
      <c r="O37" s="244" t="s">
        <v>277</v>
      </c>
      <c r="P37" s="145"/>
      <c r="Q37" s="145">
        <v>107</v>
      </c>
      <c r="R37" s="145"/>
      <c r="S37" s="145">
        <v>4</v>
      </c>
      <c r="T37" s="145"/>
      <c r="U37" s="145">
        <v>9</v>
      </c>
      <c r="V37" s="145"/>
      <c r="W37" s="244" t="s">
        <v>277</v>
      </c>
      <c r="X37" s="145"/>
      <c r="Y37" s="145">
        <v>9672</v>
      </c>
      <c r="Z37" s="145"/>
      <c r="AA37" s="145">
        <v>15864</v>
      </c>
      <c r="AB37" s="145"/>
      <c r="AC37" s="28">
        <v>11677</v>
      </c>
      <c r="AE37" s="15">
        <v>6940</v>
      </c>
      <c r="AF37" s="10"/>
      <c r="AG37" s="15">
        <v>1257</v>
      </c>
      <c r="AH37" s="10"/>
      <c r="AI37" s="15">
        <v>5669</v>
      </c>
      <c r="AJ37" s="10"/>
      <c r="AK37" s="15">
        <v>10756</v>
      </c>
      <c r="AL37" s="10"/>
      <c r="AM37" s="15">
        <v>19061</v>
      </c>
      <c r="AN37" s="121"/>
      <c r="AO37" s="121">
        <v>4623</v>
      </c>
      <c r="AQ37" s="121">
        <v>9815</v>
      </c>
    </row>
    <row r="38" spans="1:43" x14ac:dyDescent="0.25">
      <c r="A38" s="254" t="s">
        <v>304</v>
      </c>
      <c r="B38" s="82"/>
      <c r="C38" s="145">
        <v>12860</v>
      </c>
      <c r="D38" s="145"/>
      <c r="E38" s="145">
        <v>30174</v>
      </c>
      <c r="F38" s="145"/>
      <c r="G38" s="145">
        <v>27050</v>
      </c>
      <c r="H38" s="145"/>
      <c r="I38" s="145">
        <v>24891</v>
      </c>
      <c r="J38" s="145"/>
      <c r="K38" s="145">
        <v>9815</v>
      </c>
      <c r="L38" s="145"/>
      <c r="M38" s="145">
        <v>6926</v>
      </c>
      <c r="N38" s="145"/>
      <c r="O38" s="145">
        <v>38011</v>
      </c>
      <c r="P38" s="145"/>
      <c r="Q38" s="145">
        <v>19469</v>
      </c>
      <c r="R38" s="145"/>
      <c r="S38" s="145">
        <v>24195</v>
      </c>
      <c r="T38" s="145"/>
      <c r="U38" s="145">
        <v>32725</v>
      </c>
      <c r="V38" s="145"/>
      <c r="W38" s="145">
        <v>52942</v>
      </c>
      <c r="X38" s="145"/>
      <c r="Y38" s="145">
        <v>85989</v>
      </c>
      <c r="Z38" s="145"/>
      <c r="AA38" s="145">
        <v>87996</v>
      </c>
      <c r="AB38" s="145"/>
      <c r="AC38" s="28">
        <v>98794</v>
      </c>
      <c r="AE38" s="15">
        <v>85060</v>
      </c>
      <c r="AF38" s="10"/>
      <c r="AG38" s="15">
        <v>14939</v>
      </c>
      <c r="AH38" s="10"/>
      <c r="AI38" s="15">
        <v>29717</v>
      </c>
      <c r="AJ38" s="10"/>
      <c r="AK38" s="15">
        <v>86466</v>
      </c>
      <c r="AL38" s="10"/>
      <c r="AM38" s="15">
        <v>84627</v>
      </c>
      <c r="AN38" s="121"/>
      <c r="AO38" s="121">
        <v>114649</v>
      </c>
      <c r="AQ38" s="121">
        <v>112042</v>
      </c>
    </row>
    <row r="39" spans="1:43" x14ac:dyDescent="0.25">
      <c r="A39" s="254" t="s">
        <v>595</v>
      </c>
      <c r="B39" s="82"/>
      <c r="C39" s="163" t="s">
        <v>239</v>
      </c>
      <c r="D39" s="145"/>
      <c r="E39" s="163" t="s">
        <v>239</v>
      </c>
      <c r="F39" s="145"/>
      <c r="G39" s="163" t="s">
        <v>239</v>
      </c>
      <c r="H39" s="145"/>
      <c r="I39" s="163" t="s">
        <v>239</v>
      </c>
      <c r="J39" s="145"/>
      <c r="K39" s="163" t="s">
        <v>239</v>
      </c>
      <c r="L39" s="145"/>
      <c r="M39" s="145">
        <v>22</v>
      </c>
      <c r="N39" s="145"/>
      <c r="O39" s="145">
        <v>245</v>
      </c>
      <c r="P39" s="145"/>
      <c r="Q39" s="145">
        <v>34</v>
      </c>
      <c r="R39" s="145"/>
      <c r="S39" s="145">
        <v>114</v>
      </c>
      <c r="T39" s="145"/>
      <c r="U39" s="145">
        <v>6308</v>
      </c>
      <c r="V39" s="145"/>
      <c r="W39" s="145">
        <v>11569</v>
      </c>
      <c r="X39" s="145"/>
      <c r="Y39" s="145">
        <v>16793</v>
      </c>
      <c r="Z39" s="145"/>
      <c r="AA39" s="145">
        <v>16748</v>
      </c>
      <c r="AB39" s="145"/>
      <c r="AC39" s="28">
        <v>13212</v>
      </c>
      <c r="AE39" s="15">
        <v>1344</v>
      </c>
      <c r="AF39" s="10"/>
      <c r="AG39" s="15">
        <v>4719</v>
      </c>
      <c r="AH39" s="10"/>
      <c r="AI39" s="15">
        <v>5314</v>
      </c>
      <c r="AJ39" s="10"/>
      <c r="AK39" s="15">
        <v>9583</v>
      </c>
      <c r="AL39" s="10"/>
      <c r="AM39" s="15">
        <v>10298</v>
      </c>
      <c r="AN39" s="121"/>
      <c r="AO39" s="121">
        <v>9590</v>
      </c>
      <c r="AQ39" s="121">
        <v>8300</v>
      </c>
    </row>
    <row r="40" spans="1:43" x14ac:dyDescent="0.25">
      <c r="A40" s="254" t="s">
        <v>305</v>
      </c>
      <c r="B40" s="82"/>
      <c r="C40" s="145">
        <v>13</v>
      </c>
      <c r="D40" s="145"/>
      <c r="E40" s="145">
        <v>93</v>
      </c>
      <c r="F40" s="145"/>
      <c r="G40" s="244" t="s">
        <v>277</v>
      </c>
      <c r="H40" s="145"/>
      <c r="I40" s="244" t="s">
        <v>277</v>
      </c>
      <c r="J40" s="145"/>
      <c r="K40" s="145">
        <v>14</v>
      </c>
      <c r="L40" s="145"/>
      <c r="M40" s="145">
        <v>49</v>
      </c>
      <c r="N40" s="145"/>
      <c r="O40" s="145">
        <v>4</v>
      </c>
      <c r="P40" s="145"/>
      <c r="Q40" s="145">
        <v>3178</v>
      </c>
      <c r="R40" s="145"/>
      <c r="S40" s="145">
        <v>45923</v>
      </c>
      <c r="T40" s="145"/>
      <c r="U40" s="145">
        <v>70280</v>
      </c>
      <c r="V40" s="145"/>
      <c r="W40" s="145">
        <v>85441</v>
      </c>
      <c r="X40" s="145"/>
      <c r="Y40" s="145">
        <v>79137</v>
      </c>
      <c r="Z40" s="145"/>
      <c r="AA40" s="145">
        <v>95315</v>
      </c>
      <c r="AB40" s="145"/>
      <c r="AC40" s="28">
        <v>108858</v>
      </c>
      <c r="AE40" s="15" t="s">
        <v>239</v>
      </c>
      <c r="AF40" s="10"/>
      <c r="AG40" s="15">
        <v>41616</v>
      </c>
      <c r="AH40" s="10"/>
      <c r="AI40" s="15" t="s">
        <v>239</v>
      </c>
      <c r="AJ40" s="10"/>
      <c r="AK40" s="15">
        <v>85622</v>
      </c>
      <c r="AL40" s="10"/>
      <c r="AM40" s="15" t="s">
        <v>239</v>
      </c>
      <c r="AN40" s="121"/>
      <c r="AO40" s="121">
        <v>66105</v>
      </c>
      <c r="AQ40" s="15" t="s">
        <v>239</v>
      </c>
    </row>
    <row r="41" spans="1:43" x14ac:dyDescent="0.25">
      <c r="A41" s="254" t="s">
        <v>106</v>
      </c>
      <c r="B41" s="82"/>
      <c r="C41" s="145">
        <v>19115</v>
      </c>
      <c r="D41" s="145"/>
      <c r="E41" s="145">
        <v>13836</v>
      </c>
      <c r="F41" s="145"/>
      <c r="G41" s="145">
        <v>21264</v>
      </c>
      <c r="H41" s="145"/>
      <c r="I41" s="145">
        <v>27613</v>
      </c>
      <c r="J41" s="145"/>
      <c r="K41" s="145">
        <v>27314</v>
      </c>
      <c r="L41" s="145"/>
      <c r="M41" s="145">
        <v>31563</v>
      </c>
      <c r="N41" s="145"/>
      <c r="O41" s="145">
        <v>35140</v>
      </c>
      <c r="P41" s="145"/>
      <c r="Q41" s="145">
        <v>36579</v>
      </c>
      <c r="R41" s="145"/>
      <c r="S41" s="145">
        <v>41019</v>
      </c>
      <c r="T41" s="145"/>
      <c r="U41" s="145">
        <v>40242</v>
      </c>
      <c r="V41" s="145"/>
      <c r="W41" s="145">
        <v>44479</v>
      </c>
      <c r="X41" s="145"/>
      <c r="Y41" s="145">
        <v>37557</v>
      </c>
      <c r="Z41" s="145"/>
      <c r="AA41" s="145">
        <v>46196</v>
      </c>
      <c r="AB41" s="145"/>
      <c r="AC41" s="28">
        <v>49414</v>
      </c>
      <c r="AE41" s="15">
        <v>51128</v>
      </c>
      <c r="AF41" s="10"/>
      <c r="AG41" s="15">
        <v>4895</v>
      </c>
      <c r="AH41" s="10"/>
      <c r="AI41" s="15">
        <v>3987</v>
      </c>
      <c r="AJ41" s="10"/>
      <c r="AK41" s="15">
        <v>4149</v>
      </c>
      <c r="AL41" s="10"/>
      <c r="AM41" s="15">
        <v>19357</v>
      </c>
      <c r="AN41" s="121"/>
      <c r="AO41" s="121">
        <v>20758</v>
      </c>
      <c r="AQ41" s="121">
        <v>35776</v>
      </c>
    </row>
    <row r="42" spans="1:43" x14ac:dyDescent="0.25">
      <c r="A42" s="254" t="s">
        <v>496</v>
      </c>
      <c r="B42" s="82"/>
      <c r="C42" s="145">
        <v>9795</v>
      </c>
      <c r="D42" s="145"/>
      <c r="E42" s="145">
        <v>11170</v>
      </c>
      <c r="F42" s="145"/>
      <c r="G42" s="145">
        <v>13068</v>
      </c>
      <c r="H42" s="145"/>
      <c r="I42" s="145">
        <v>9974</v>
      </c>
      <c r="J42" s="145"/>
      <c r="K42" s="145">
        <v>9804</v>
      </c>
      <c r="L42" s="145"/>
      <c r="M42" s="145">
        <v>11242</v>
      </c>
      <c r="N42" s="145"/>
      <c r="O42" s="145">
        <v>22667</v>
      </c>
      <c r="P42" s="145"/>
      <c r="Q42" s="145">
        <v>9080</v>
      </c>
      <c r="R42" s="145"/>
      <c r="S42" s="145">
        <v>19783</v>
      </c>
      <c r="T42" s="145"/>
      <c r="U42" s="145">
        <v>25949</v>
      </c>
      <c r="V42" s="145"/>
      <c r="W42" s="145">
        <v>20301</v>
      </c>
      <c r="X42" s="145"/>
      <c r="Y42" s="145">
        <v>19109</v>
      </c>
      <c r="Z42" s="145"/>
      <c r="AA42" s="145">
        <v>25978</v>
      </c>
      <c r="AB42" s="145"/>
      <c r="AC42" s="28">
        <v>32531</v>
      </c>
      <c r="AE42" s="15">
        <v>19723</v>
      </c>
      <c r="AF42" s="10"/>
      <c r="AG42" s="15">
        <v>4799</v>
      </c>
      <c r="AH42" s="10"/>
      <c r="AI42" s="15" t="s">
        <v>239</v>
      </c>
      <c r="AJ42" s="10"/>
      <c r="AK42" s="15" t="s">
        <v>239</v>
      </c>
      <c r="AL42" s="15"/>
      <c r="AM42" s="15">
        <v>7676</v>
      </c>
      <c r="AN42" s="121"/>
      <c r="AO42" s="121">
        <v>27976</v>
      </c>
      <c r="AQ42" s="121">
        <v>32958</v>
      </c>
    </row>
    <row r="43" spans="1:43" x14ac:dyDescent="0.25">
      <c r="A43" s="254" t="s">
        <v>724</v>
      </c>
      <c r="B43" s="82"/>
      <c r="C43" s="163" t="s">
        <v>239</v>
      </c>
      <c r="D43" s="145"/>
      <c r="E43" s="163" t="s">
        <v>239</v>
      </c>
      <c r="F43" s="145"/>
      <c r="G43" s="163" t="s">
        <v>239</v>
      </c>
      <c r="H43" s="145"/>
      <c r="I43" s="163" t="s">
        <v>239</v>
      </c>
      <c r="J43" s="145"/>
      <c r="K43" s="163" t="s">
        <v>239</v>
      </c>
      <c r="L43" s="145"/>
      <c r="M43" s="163" t="s">
        <v>239</v>
      </c>
      <c r="N43" s="256"/>
      <c r="O43" s="163" t="s">
        <v>239</v>
      </c>
      <c r="P43" s="256"/>
      <c r="Q43" s="163" t="s">
        <v>239</v>
      </c>
      <c r="R43" s="256"/>
      <c r="S43" s="163" t="s">
        <v>239</v>
      </c>
      <c r="T43" s="256"/>
      <c r="U43" s="163" t="s">
        <v>239</v>
      </c>
      <c r="V43" s="163"/>
      <c r="W43" s="163" t="s">
        <v>239</v>
      </c>
      <c r="X43" s="163"/>
      <c r="Y43" s="163" t="s">
        <v>239</v>
      </c>
      <c r="Z43" s="163"/>
      <c r="AA43" s="163" t="s">
        <v>239</v>
      </c>
      <c r="AB43" s="163"/>
      <c r="AC43" s="163" t="s">
        <v>239</v>
      </c>
      <c r="AE43" s="15">
        <v>4575</v>
      </c>
      <c r="AF43" s="10"/>
      <c r="AG43" s="15" t="s">
        <v>239</v>
      </c>
      <c r="AH43" s="10"/>
      <c r="AI43" s="15" t="s">
        <v>239</v>
      </c>
      <c r="AJ43" s="10"/>
      <c r="AK43" s="15" t="s">
        <v>239</v>
      </c>
      <c r="AL43" s="15"/>
      <c r="AM43" s="15" t="s">
        <v>239</v>
      </c>
      <c r="AN43" s="121"/>
      <c r="AO43" s="198" t="str">
        <f>$C$72</f>
        <v>–</v>
      </c>
      <c r="AQ43" s="198" t="str">
        <f>$C$72</f>
        <v>–</v>
      </c>
    </row>
    <row r="44" spans="1:43" x14ac:dyDescent="0.25">
      <c r="A44" s="254" t="s">
        <v>596</v>
      </c>
      <c r="B44" s="82"/>
      <c r="C44" s="163" t="s">
        <v>239</v>
      </c>
      <c r="D44" s="145"/>
      <c r="E44" s="163" t="s">
        <v>239</v>
      </c>
      <c r="F44" s="145"/>
      <c r="G44" s="163" t="s">
        <v>239</v>
      </c>
      <c r="H44" s="145"/>
      <c r="I44" s="163" t="s">
        <v>239</v>
      </c>
      <c r="J44" s="145"/>
      <c r="K44" s="163" t="s">
        <v>239</v>
      </c>
      <c r="L44" s="145"/>
      <c r="M44" s="145">
        <v>3381</v>
      </c>
      <c r="N44" s="145"/>
      <c r="O44" s="145">
        <v>4869</v>
      </c>
      <c r="P44" s="145"/>
      <c r="Q44" s="145">
        <v>10959</v>
      </c>
      <c r="R44" s="145"/>
      <c r="S44" s="145">
        <v>14173</v>
      </c>
      <c r="T44" s="145"/>
      <c r="U44" s="145">
        <v>13032</v>
      </c>
      <c r="V44" s="145"/>
      <c r="W44" s="145">
        <v>15408</v>
      </c>
      <c r="X44" s="145"/>
      <c r="Y44" s="145">
        <v>15197</v>
      </c>
      <c r="Z44" s="145"/>
      <c r="AA44" s="145">
        <v>10529</v>
      </c>
      <c r="AB44" s="145"/>
      <c r="AC44" s="28">
        <v>9868</v>
      </c>
      <c r="AE44" s="15">
        <v>11368</v>
      </c>
      <c r="AF44" s="10"/>
      <c r="AG44" s="15" t="s">
        <v>239</v>
      </c>
      <c r="AH44" s="10"/>
      <c r="AI44" s="15" t="s">
        <v>239</v>
      </c>
      <c r="AJ44" s="10"/>
      <c r="AK44" s="15" t="s">
        <v>239</v>
      </c>
      <c r="AL44" s="15"/>
      <c r="AM44" s="15" t="s">
        <v>239</v>
      </c>
      <c r="AN44" s="121"/>
      <c r="AO44" s="121">
        <v>5646</v>
      </c>
      <c r="AQ44" s="15" t="s">
        <v>239</v>
      </c>
    </row>
    <row r="45" spans="1:43" x14ac:dyDescent="0.25">
      <c r="A45" s="254" t="s">
        <v>784</v>
      </c>
      <c r="B45" s="82"/>
      <c r="C45" s="163"/>
      <c r="D45" s="145"/>
      <c r="E45" s="163"/>
      <c r="F45" s="145"/>
      <c r="G45" s="163"/>
      <c r="H45" s="145"/>
      <c r="I45" s="163"/>
      <c r="J45" s="145"/>
      <c r="K45" s="163"/>
      <c r="L45" s="145"/>
      <c r="M45" s="145"/>
      <c r="N45" s="145"/>
      <c r="O45" s="145"/>
      <c r="P45" s="145"/>
      <c r="Q45" s="145"/>
      <c r="R45" s="145"/>
      <c r="S45" s="145"/>
      <c r="T45" s="145"/>
      <c r="U45" s="145"/>
      <c r="V45" s="145"/>
      <c r="W45" s="145"/>
      <c r="X45" s="145"/>
      <c r="Y45" s="145"/>
      <c r="Z45" s="145"/>
      <c r="AA45" s="145"/>
      <c r="AB45" s="145"/>
      <c r="AC45" s="28"/>
      <c r="AE45" s="15"/>
      <c r="AF45" s="10"/>
      <c r="AG45" s="15"/>
      <c r="AH45" s="10"/>
      <c r="AI45" s="15"/>
      <c r="AJ45" s="10"/>
      <c r="AK45" s="15"/>
      <c r="AL45" s="15"/>
      <c r="AM45" s="15"/>
      <c r="AN45" s="121"/>
      <c r="AO45" s="121"/>
      <c r="AQ45" s="15" t="s">
        <v>239</v>
      </c>
    </row>
    <row r="46" spans="1:43" x14ac:dyDescent="0.25">
      <c r="A46" s="254" t="s">
        <v>288</v>
      </c>
      <c r="B46" s="82"/>
      <c r="C46" s="145">
        <v>432172</v>
      </c>
      <c r="D46" s="145"/>
      <c r="E46" s="145">
        <v>444414</v>
      </c>
      <c r="F46" s="145"/>
      <c r="G46" s="145">
        <v>477799</v>
      </c>
      <c r="H46" s="145"/>
      <c r="I46" s="145">
        <v>502500</v>
      </c>
      <c r="J46" s="145"/>
      <c r="K46" s="145">
        <v>452789</v>
      </c>
      <c r="L46" s="145"/>
      <c r="M46" s="145">
        <v>460378</v>
      </c>
      <c r="N46" s="145"/>
      <c r="O46" s="145">
        <v>496937</v>
      </c>
      <c r="P46" s="145"/>
      <c r="Q46" s="145">
        <v>533845</v>
      </c>
      <c r="R46" s="145"/>
      <c r="S46" s="145">
        <v>541556</v>
      </c>
      <c r="T46" s="145"/>
      <c r="U46" s="145">
        <v>545457</v>
      </c>
      <c r="V46" s="145"/>
      <c r="W46" s="145">
        <v>577977</v>
      </c>
      <c r="X46" s="145"/>
      <c r="Y46" s="145">
        <v>617357</v>
      </c>
      <c r="Z46" s="145"/>
      <c r="AA46" s="145">
        <v>707286</v>
      </c>
      <c r="AB46" s="145"/>
      <c r="AC46" s="28">
        <v>720692</v>
      </c>
      <c r="AE46" s="15">
        <v>723876</v>
      </c>
      <c r="AF46" s="10"/>
      <c r="AG46" s="15">
        <v>252406</v>
      </c>
      <c r="AH46" s="10"/>
      <c r="AI46" s="15">
        <v>264315</v>
      </c>
      <c r="AJ46" s="10"/>
      <c r="AK46" s="15">
        <v>516406</v>
      </c>
      <c r="AL46" s="10"/>
      <c r="AM46" s="15">
        <v>593979</v>
      </c>
      <c r="AN46" s="121"/>
      <c r="AO46" s="121">
        <v>667088</v>
      </c>
      <c r="AQ46" s="121">
        <v>716175</v>
      </c>
    </row>
    <row r="47" spans="1:43" x14ac:dyDescent="0.25">
      <c r="A47" s="257" t="s">
        <v>725</v>
      </c>
      <c r="B47" s="82"/>
      <c r="C47" s="163" t="s">
        <v>239</v>
      </c>
      <c r="D47" s="145"/>
      <c r="E47" s="163" t="s">
        <v>239</v>
      </c>
      <c r="F47" s="145"/>
      <c r="G47" s="163" t="s">
        <v>239</v>
      </c>
      <c r="H47" s="145"/>
      <c r="I47" s="163" t="s">
        <v>239</v>
      </c>
      <c r="J47" s="145"/>
      <c r="K47" s="163" t="s">
        <v>239</v>
      </c>
      <c r="L47" s="145"/>
      <c r="M47" s="163" t="s">
        <v>239</v>
      </c>
      <c r="N47" s="256"/>
      <c r="O47" s="163" t="s">
        <v>239</v>
      </c>
      <c r="P47" s="256"/>
      <c r="Q47" s="163" t="s">
        <v>239</v>
      </c>
      <c r="R47" s="256"/>
      <c r="S47" s="163" t="s">
        <v>239</v>
      </c>
      <c r="T47" s="256"/>
      <c r="U47" s="163" t="s">
        <v>239</v>
      </c>
      <c r="V47" s="163"/>
      <c r="W47" s="163" t="s">
        <v>239</v>
      </c>
      <c r="X47" s="163"/>
      <c r="Y47" s="163" t="s">
        <v>239</v>
      </c>
      <c r="Z47" s="163"/>
      <c r="AA47" s="163" t="s">
        <v>239</v>
      </c>
      <c r="AB47" s="163"/>
      <c r="AC47" s="163" t="s">
        <v>239</v>
      </c>
      <c r="AE47" s="15">
        <v>3432</v>
      </c>
      <c r="AF47" s="10"/>
      <c r="AG47" s="15" t="s">
        <v>239</v>
      </c>
      <c r="AH47" s="10"/>
      <c r="AI47" s="15" t="s">
        <v>239</v>
      </c>
      <c r="AJ47" s="10"/>
      <c r="AK47" s="15" t="s">
        <v>239</v>
      </c>
      <c r="AL47" s="15"/>
      <c r="AM47" s="15" t="s">
        <v>239</v>
      </c>
      <c r="AN47" s="121"/>
      <c r="AO47" s="198" t="str">
        <f>$C$72</f>
        <v>–</v>
      </c>
      <c r="AQ47" s="152"/>
    </row>
    <row r="48" spans="1:43" x14ac:dyDescent="0.25">
      <c r="A48" s="254" t="s">
        <v>287</v>
      </c>
      <c r="B48" s="82"/>
      <c r="C48" s="145">
        <v>534813</v>
      </c>
      <c r="D48" s="145"/>
      <c r="E48" s="145">
        <v>609823</v>
      </c>
      <c r="F48" s="145"/>
      <c r="G48" s="145">
        <v>610932</v>
      </c>
      <c r="H48" s="145"/>
      <c r="I48" s="145">
        <v>628001</v>
      </c>
      <c r="J48" s="145"/>
      <c r="K48" s="145">
        <v>569153</v>
      </c>
      <c r="L48" s="145"/>
      <c r="M48" s="145">
        <v>612946</v>
      </c>
      <c r="N48" s="145"/>
      <c r="O48" s="145">
        <v>707675</v>
      </c>
      <c r="P48" s="145"/>
      <c r="Q48" s="145">
        <v>717524</v>
      </c>
      <c r="R48" s="145"/>
      <c r="S48" s="145">
        <v>736603</v>
      </c>
      <c r="T48" s="145"/>
      <c r="U48" s="145">
        <v>826293</v>
      </c>
      <c r="V48" s="145"/>
      <c r="W48" s="145">
        <v>818120</v>
      </c>
      <c r="X48" s="145"/>
      <c r="Y48" s="145">
        <v>855948</v>
      </c>
      <c r="Z48" s="145"/>
      <c r="AA48" s="145">
        <v>877638</v>
      </c>
      <c r="AB48" s="145"/>
      <c r="AC48" s="28">
        <v>890344</v>
      </c>
      <c r="AE48" s="15">
        <v>868719</v>
      </c>
      <c r="AF48" s="10"/>
      <c r="AG48" s="15">
        <v>180523</v>
      </c>
      <c r="AH48" s="10"/>
      <c r="AI48" s="15">
        <v>163688</v>
      </c>
      <c r="AJ48" s="10"/>
      <c r="AK48" s="15">
        <v>545364</v>
      </c>
      <c r="AL48" s="10"/>
      <c r="AM48" s="15">
        <v>667535</v>
      </c>
      <c r="AN48" s="121"/>
      <c r="AO48" s="121">
        <v>691995</v>
      </c>
      <c r="AQ48" s="121">
        <v>710020</v>
      </c>
    </row>
    <row r="49" spans="1:43" x14ac:dyDescent="0.25">
      <c r="A49" s="254" t="s">
        <v>289</v>
      </c>
      <c r="B49" s="82"/>
      <c r="C49" s="145">
        <v>91756</v>
      </c>
      <c r="D49" s="145"/>
      <c r="E49" s="145">
        <v>169712</v>
      </c>
      <c r="F49" s="145"/>
      <c r="G49" s="145">
        <v>242633</v>
      </c>
      <c r="H49" s="145"/>
      <c r="I49" s="145">
        <v>274805</v>
      </c>
      <c r="J49" s="145"/>
      <c r="K49" s="145">
        <v>279999</v>
      </c>
      <c r="L49" s="145"/>
      <c r="M49" s="145">
        <v>255554</v>
      </c>
      <c r="N49" s="145"/>
      <c r="O49" s="145">
        <v>289322</v>
      </c>
      <c r="P49" s="145"/>
      <c r="Q49" s="145">
        <v>323136</v>
      </c>
      <c r="R49" s="145"/>
      <c r="S49" s="145">
        <v>359300</v>
      </c>
      <c r="T49" s="145"/>
      <c r="U49" s="145">
        <v>394833</v>
      </c>
      <c r="V49" s="145"/>
      <c r="W49" s="145">
        <v>471253</v>
      </c>
      <c r="X49" s="145"/>
      <c r="Y49" s="145">
        <v>577129</v>
      </c>
      <c r="Z49" s="145"/>
      <c r="AA49" s="145">
        <v>667201</v>
      </c>
      <c r="AB49" s="145"/>
      <c r="AC49" s="28">
        <v>778921</v>
      </c>
      <c r="AE49" s="15">
        <v>733652</v>
      </c>
      <c r="AF49" s="10"/>
      <c r="AG49" s="15">
        <v>196748</v>
      </c>
      <c r="AH49" s="10"/>
      <c r="AI49" s="15">
        <v>264255</v>
      </c>
      <c r="AJ49" s="10"/>
      <c r="AK49" s="15">
        <v>613261</v>
      </c>
      <c r="AL49" s="10"/>
      <c r="AM49" s="15">
        <v>723793</v>
      </c>
      <c r="AN49" s="121"/>
      <c r="AO49" s="121">
        <v>670253</v>
      </c>
      <c r="AQ49" s="121">
        <v>649125</v>
      </c>
    </row>
    <row r="50" spans="1:43" x14ac:dyDescent="0.25">
      <c r="A50" s="254" t="s">
        <v>63</v>
      </c>
      <c r="B50" s="82"/>
      <c r="C50" s="145">
        <v>52281</v>
      </c>
      <c r="D50" s="145"/>
      <c r="E50" s="145">
        <v>68250</v>
      </c>
      <c r="F50" s="145"/>
      <c r="G50" s="145">
        <v>71469</v>
      </c>
      <c r="H50" s="145"/>
      <c r="I50" s="145">
        <v>80434</v>
      </c>
      <c r="J50" s="145"/>
      <c r="K50" s="145">
        <v>63520</v>
      </c>
      <c r="L50" s="145"/>
      <c r="M50" s="145">
        <v>71835</v>
      </c>
      <c r="N50" s="145"/>
      <c r="O50" s="145">
        <v>65358</v>
      </c>
      <c r="P50" s="145"/>
      <c r="Q50" s="145">
        <v>69321</v>
      </c>
      <c r="R50" s="145"/>
      <c r="S50" s="145">
        <v>76496</v>
      </c>
      <c r="T50" s="145"/>
      <c r="U50" s="145">
        <v>90965</v>
      </c>
      <c r="V50" s="145"/>
      <c r="W50" s="145">
        <v>99779</v>
      </c>
      <c r="X50" s="145"/>
      <c r="Y50" s="145">
        <v>92693</v>
      </c>
      <c r="Z50" s="145"/>
      <c r="AA50" s="145">
        <v>122115</v>
      </c>
      <c r="AB50" s="145"/>
      <c r="AC50" s="28">
        <v>154926</v>
      </c>
      <c r="AE50" s="15">
        <v>160614</v>
      </c>
      <c r="AF50" s="10"/>
      <c r="AG50" s="15">
        <v>37448</v>
      </c>
      <c r="AH50" s="10"/>
      <c r="AI50" s="15">
        <v>52952</v>
      </c>
      <c r="AJ50" s="10"/>
      <c r="AK50" s="15">
        <v>102435</v>
      </c>
      <c r="AL50" s="10"/>
      <c r="AM50" s="15">
        <v>123661</v>
      </c>
      <c r="AN50" s="121"/>
      <c r="AO50" s="121">
        <v>132005</v>
      </c>
      <c r="AQ50" s="121">
        <v>155486</v>
      </c>
    </row>
    <row r="51" spans="1:43" x14ac:dyDescent="0.25">
      <c r="A51" s="254" t="s">
        <v>96</v>
      </c>
      <c r="B51" s="82"/>
      <c r="C51" s="244" t="s">
        <v>277</v>
      </c>
      <c r="D51" s="145"/>
      <c r="E51" s="244" t="s">
        <v>277</v>
      </c>
      <c r="F51" s="145"/>
      <c r="G51" s="145">
        <v>1077</v>
      </c>
      <c r="H51" s="145"/>
      <c r="I51" s="145">
        <v>19981</v>
      </c>
      <c r="J51" s="145"/>
      <c r="K51" s="145">
        <v>20792</v>
      </c>
      <c r="L51" s="145"/>
      <c r="M51" s="145">
        <v>56408</v>
      </c>
      <c r="N51" s="145"/>
      <c r="O51" s="145">
        <v>72809</v>
      </c>
      <c r="P51" s="145"/>
      <c r="Q51" s="145">
        <v>78785</v>
      </c>
      <c r="R51" s="145"/>
      <c r="S51" s="145">
        <v>73756</v>
      </c>
      <c r="T51" s="145"/>
      <c r="U51" s="145">
        <v>57386</v>
      </c>
      <c r="V51" s="145"/>
      <c r="W51" s="145">
        <v>93348</v>
      </c>
      <c r="X51" s="145"/>
      <c r="Y51" s="145">
        <v>110950</v>
      </c>
      <c r="Z51" s="145"/>
      <c r="AA51" s="145">
        <v>129018</v>
      </c>
      <c r="AB51" s="145"/>
      <c r="AC51" s="28">
        <v>140651</v>
      </c>
      <c r="AE51" s="15" t="s">
        <v>239</v>
      </c>
      <c r="AF51" s="10"/>
      <c r="AG51" s="15" t="s">
        <v>239</v>
      </c>
      <c r="AH51" s="10"/>
      <c r="AI51" s="15" t="s">
        <v>239</v>
      </c>
      <c r="AJ51" s="10"/>
      <c r="AK51" s="15" t="s">
        <v>239</v>
      </c>
      <c r="AL51" s="15"/>
      <c r="AM51" s="15">
        <v>115139</v>
      </c>
      <c r="AN51" s="121"/>
      <c r="AO51" s="121">
        <v>108256</v>
      </c>
      <c r="AQ51" s="15" t="s">
        <v>239</v>
      </c>
    </row>
    <row r="52" spans="1:43" x14ac:dyDescent="0.25">
      <c r="A52" s="254" t="s">
        <v>306</v>
      </c>
      <c r="B52" s="82"/>
      <c r="C52" s="145">
        <v>4827</v>
      </c>
      <c r="D52" s="145"/>
      <c r="E52" s="145">
        <v>42</v>
      </c>
      <c r="F52" s="145"/>
      <c r="G52" s="145">
        <v>597</v>
      </c>
      <c r="H52" s="145"/>
      <c r="I52" s="145">
        <v>207</v>
      </c>
      <c r="J52" s="145"/>
      <c r="K52" s="145">
        <v>148</v>
      </c>
      <c r="L52" s="145"/>
      <c r="M52" s="145">
        <v>1768</v>
      </c>
      <c r="N52" s="145"/>
      <c r="O52" s="145">
        <v>94</v>
      </c>
      <c r="P52" s="145"/>
      <c r="Q52" s="145">
        <v>8</v>
      </c>
      <c r="R52" s="145"/>
      <c r="S52" s="145">
        <v>168</v>
      </c>
      <c r="T52" s="145"/>
      <c r="U52" s="145">
        <v>18100</v>
      </c>
      <c r="V52" s="145"/>
      <c r="W52" s="145">
        <v>49404</v>
      </c>
      <c r="X52" s="145"/>
      <c r="Y52" s="145">
        <v>76619</v>
      </c>
      <c r="Z52" s="145"/>
      <c r="AA52" s="145">
        <v>91820</v>
      </c>
      <c r="AB52" s="145"/>
      <c r="AC52" s="28">
        <v>101040</v>
      </c>
      <c r="AE52" s="15">
        <v>94763</v>
      </c>
      <c r="AF52" s="10"/>
      <c r="AG52" s="15">
        <v>47118</v>
      </c>
      <c r="AH52" s="10"/>
      <c r="AI52" s="15">
        <v>50992</v>
      </c>
      <c r="AJ52" s="10"/>
      <c r="AK52" s="15">
        <v>79032</v>
      </c>
      <c r="AL52" s="10"/>
      <c r="AM52" s="15">
        <v>91440</v>
      </c>
      <c r="AN52" s="121"/>
      <c r="AO52" s="121">
        <v>56872</v>
      </c>
      <c r="AQ52" s="121">
        <v>101870</v>
      </c>
    </row>
    <row r="53" spans="1:43" x14ac:dyDescent="0.25">
      <c r="A53" s="254" t="s">
        <v>303</v>
      </c>
      <c r="B53" s="82"/>
      <c r="C53" s="145">
        <v>82047</v>
      </c>
      <c r="D53" s="145"/>
      <c r="E53" s="145">
        <v>90398</v>
      </c>
      <c r="F53" s="145"/>
      <c r="G53" s="145">
        <v>87170</v>
      </c>
      <c r="H53" s="145"/>
      <c r="I53" s="145">
        <v>91725</v>
      </c>
      <c r="J53" s="145"/>
      <c r="K53" s="145">
        <v>77330</v>
      </c>
      <c r="L53" s="145"/>
      <c r="M53" s="145">
        <v>93541</v>
      </c>
      <c r="N53" s="145"/>
      <c r="O53" s="145">
        <v>101727</v>
      </c>
      <c r="P53" s="145"/>
      <c r="Q53" s="145">
        <v>118105</v>
      </c>
      <c r="R53" s="145"/>
      <c r="S53" s="145">
        <v>131563</v>
      </c>
      <c r="T53" s="145"/>
      <c r="U53" s="145">
        <v>136206</v>
      </c>
      <c r="V53" s="145"/>
      <c r="W53" s="145">
        <v>114364</v>
      </c>
      <c r="X53" s="145"/>
      <c r="Y53" s="145">
        <v>98207</v>
      </c>
      <c r="Z53" s="145"/>
      <c r="AA53" s="145">
        <v>132951</v>
      </c>
      <c r="AB53" s="145"/>
      <c r="AC53" s="28">
        <v>145455</v>
      </c>
      <c r="AE53" s="15">
        <v>147168</v>
      </c>
      <c r="AF53" s="10"/>
      <c r="AG53" s="15">
        <v>27550</v>
      </c>
      <c r="AH53" s="10"/>
      <c r="AI53" s="15">
        <v>15757</v>
      </c>
      <c r="AJ53" s="10"/>
      <c r="AK53" s="15" t="s">
        <v>239</v>
      </c>
      <c r="AL53" s="15"/>
      <c r="AM53" s="15" t="s">
        <v>239</v>
      </c>
      <c r="AN53" s="121"/>
      <c r="AO53" s="198" t="str">
        <f>$C$72</f>
        <v>–</v>
      </c>
      <c r="AQ53" s="198" t="str">
        <f>$C$72</f>
        <v>–</v>
      </c>
    </row>
    <row r="54" spans="1:43" x14ac:dyDescent="0.25">
      <c r="A54" s="254" t="s">
        <v>293</v>
      </c>
      <c r="B54" s="82"/>
      <c r="C54" s="145">
        <v>143360</v>
      </c>
      <c r="D54" s="145"/>
      <c r="E54" s="145">
        <v>149679</v>
      </c>
      <c r="F54" s="145"/>
      <c r="G54" s="145">
        <v>169421</v>
      </c>
      <c r="H54" s="145"/>
      <c r="I54" s="145">
        <v>188090</v>
      </c>
      <c r="J54" s="145"/>
      <c r="K54" s="145">
        <v>216902</v>
      </c>
      <c r="L54" s="145"/>
      <c r="M54" s="145">
        <v>213406</v>
      </c>
      <c r="N54" s="145"/>
      <c r="O54" s="145">
        <v>256761</v>
      </c>
      <c r="P54" s="145"/>
      <c r="Q54" s="145">
        <v>264343</v>
      </c>
      <c r="R54" s="145"/>
      <c r="S54" s="145">
        <v>255247</v>
      </c>
      <c r="T54" s="145"/>
      <c r="U54" s="145">
        <v>287568</v>
      </c>
      <c r="V54" s="145"/>
      <c r="W54" s="145">
        <v>302490</v>
      </c>
      <c r="X54" s="145"/>
      <c r="Y54" s="145">
        <v>298518</v>
      </c>
      <c r="Z54" s="145"/>
      <c r="AA54" s="145">
        <v>306684</v>
      </c>
      <c r="AB54" s="145"/>
      <c r="AC54" s="28">
        <v>315352</v>
      </c>
      <c r="AE54" s="15">
        <v>304761</v>
      </c>
      <c r="AF54" s="10"/>
      <c r="AG54" s="15">
        <v>102950</v>
      </c>
      <c r="AH54" s="10"/>
      <c r="AI54" s="15">
        <v>110413</v>
      </c>
      <c r="AJ54" s="10"/>
      <c r="AK54" s="15">
        <v>258455</v>
      </c>
      <c r="AL54" s="10"/>
      <c r="AM54" s="15">
        <v>325459</v>
      </c>
      <c r="AN54" s="121"/>
      <c r="AO54" s="121">
        <v>312596</v>
      </c>
      <c r="AQ54" s="121">
        <v>300161</v>
      </c>
    </row>
    <row r="55" spans="1:43" x14ac:dyDescent="0.25">
      <c r="A55" s="254" t="s">
        <v>299</v>
      </c>
      <c r="B55" s="82"/>
      <c r="C55" s="145">
        <v>20231</v>
      </c>
      <c r="D55" s="145"/>
      <c r="E55" s="145">
        <v>22181</v>
      </c>
      <c r="F55" s="145"/>
      <c r="G55" s="145">
        <v>25478</v>
      </c>
      <c r="H55" s="145"/>
      <c r="I55" s="145">
        <v>27043</v>
      </c>
      <c r="J55" s="145"/>
      <c r="K55" s="145">
        <v>22251</v>
      </c>
      <c r="L55" s="145"/>
      <c r="M55" s="145">
        <v>23590</v>
      </c>
      <c r="N55" s="145"/>
      <c r="O55" s="145">
        <v>75760</v>
      </c>
      <c r="P55" s="145"/>
      <c r="Q55" s="145">
        <v>99492</v>
      </c>
      <c r="R55" s="145"/>
      <c r="S55" s="145">
        <v>109418</v>
      </c>
      <c r="T55" s="145"/>
      <c r="U55" s="145">
        <v>109426</v>
      </c>
      <c r="V55" s="145"/>
      <c r="W55" s="145">
        <v>119962</v>
      </c>
      <c r="X55" s="145"/>
      <c r="Y55" s="145">
        <v>119538</v>
      </c>
      <c r="Z55" s="145"/>
      <c r="AA55" s="145">
        <v>146816</v>
      </c>
      <c r="AB55" s="145"/>
      <c r="AC55" s="28">
        <v>174166</v>
      </c>
      <c r="AE55" s="15">
        <v>165546</v>
      </c>
      <c r="AF55" s="10"/>
      <c r="AG55" s="15">
        <v>63430</v>
      </c>
      <c r="AH55" s="10"/>
      <c r="AI55" s="15">
        <v>67672</v>
      </c>
      <c r="AJ55" s="10"/>
      <c r="AK55" s="15">
        <v>136955</v>
      </c>
      <c r="AL55" s="10"/>
      <c r="AM55" s="15">
        <v>154071</v>
      </c>
      <c r="AN55" s="121"/>
      <c r="AO55" s="121">
        <v>131412</v>
      </c>
      <c r="AQ55" s="121">
        <v>144472</v>
      </c>
    </row>
    <row r="56" spans="1:43" x14ac:dyDescent="0.25">
      <c r="A56" s="254" t="s">
        <v>597</v>
      </c>
      <c r="B56" s="82"/>
      <c r="C56" s="163" t="s">
        <v>239</v>
      </c>
      <c r="D56" s="145"/>
      <c r="E56" s="163" t="s">
        <v>239</v>
      </c>
      <c r="F56" s="145"/>
      <c r="G56" s="163" t="s">
        <v>239</v>
      </c>
      <c r="H56" s="145"/>
      <c r="I56" s="163" t="s">
        <v>239</v>
      </c>
      <c r="J56" s="145"/>
      <c r="K56" s="163" t="s">
        <v>239</v>
      </c>
      <c r="L56" s="145"/>
      <c r="M56" s="145">
        <v>18840</v>
      </c>
      <c r="N56" s="145"/>
      <c r="O56" s="145">
        <v>2785</v>
      </c>
      <c r="P56" s="145"/>
      <c r="Q56" s="145">
        <v>566</v>
      </c>
      <c r="R56" s="145"/>
      <c r="S56" s="145">
        <v>234</v>
      </c>
      <c r="T56" s="145"/>
      <c r="U56" s="145">
        <v>95</v>
      </c>
      <c r="V56" s="145"/>
      <c r="W56" s="145">
        <v>352</v>
      </c>
      <c r="X56" s="145"/>
      <c r="Y56" s="145">
        <v>150</v>
      </c>
      <c r="Z56" s="145"/>
      <c r="AA56" s="145">
        <v>134</v>
      </c>
      <c r="AB56" s="145"/>
      <c r="AC56" s="28">
        <v>132</v>
      </c>
      <c r="AE56" s="15">
        <v>575</v>
      </c>
      <c r="AF56" s="10"/>
      <c r="AG56" s="15">
        <v>1339</v>
      </c>
      <c r="AH56" s="10"/>
      <c r="AI56" s="15">
        <v>3270</v>
      </c>
      <c r="AJ56" s="10"/>
      <c r="AK56" s="15">
        <v>1205</v>
      </c>
      <c r="AL56" s="10"/>
      <c r="AM56" s="15">
        <v>259</v>
      </c>
      <c r="AN56" s="121"/>
      <c r="AO56" s="198" t="str">
        <f>$C$72</f>
        <v>–</v>
      </c>
      <c r="AQ56" s="15" t="s">
        <v>239</v>
      </c>
    </row>
    <row r="57" spans="1:43" x14ac:dyDescent="0.25">
      <c r="A57" s="254" t="s">
        <v>733</v>
      </c>
      <c r="B57" s="82"/>
      <c r="C57" s="163" t="s">
        <v>239</v>
      </c>
      <c r="D57" s="145"/>
      <c r="E57" s="163" t="s">
        <v>239</v>
      </c>
      <c r="F57" s="145"/>
      <c r="G57" s="163" t="s">
        <v>239</v>
      </c>
      <c r="H57" s="145"/>
      <c r="I57" s="163" t="s">
        <v>239</v>
      </c>
      <c r="J57" s="145"/>
      <c r="K57" s="163" t="s">
        <v>239</v>
      </c>
      <c r="L57" s="145"/>
      <c r="M57" s="163" t="s">
        <v>239</v>
      </c>
      <c r="N57" s="145"/>
      <c r="O57" s="163" t="s">
        <v>239</v>
      </c>
      <c r="P57" s="145"/>
      <c r="Q57" s="163" t="s">
        <v>239</v>
      </c>
      <c r="R57" s="145"/>
      <c r="S57" s="163" t="s">
        <v>239</v>
      </c>
      <c r="T57" s="145"/>
      <c r="U57" s="163" t="s">
        <v>239</v>
      </c>
      <c r="V57" s="145"/>
      <c r="W57" s="163" t="s">
        <v>239</v>
      </c>
      <c r="X57" s="145"/>
      <c r="Y57" s="163" t="s">
        <v>239</v>
      </c>
      <c r="Z57" s="145"/>
      <c r="AA57" s="163" t="s">
        <v>239</v>
      </c>
      <c r="AB57" s="145"/>
      <c r="AC57" s="163" t="s">
        <v>239</v>
      </c>
      <c r="AD57" s="145"/>
      <c r="AE57" s="15" t="s">
        <v>239</v>
      </c>
      <c r="AF57" s="10"/>
      <c r="AG57" s="15" t="s">
        <v>239</v>
      </c>
      <c r="AH57" s="10"/>
      <c r="AI57" s="15" t="s">
        <v>239</v>
      </c>
      <c r="AJ57" s="10"/>
      <c r="AK57" s="15">
        <v>652</v>
      </c>
      <c r="AL57" s="10"/>
      <c r="AM57" s="15" t="s">
        <v>239</v>
      </c>
      <c r="AN57" s="121"/>
      <c r="AO57" s="198" t="str">
        <f>$C$72</f>
        <v>–</v>
      </c>
      <c r="AQ57" s="15" t="s">
        <v>239</v>
      </c>
    </row>
    <row r="58" spans="1:43" x14ac:dyDescent="0.25">
      <c r="A58" s="254" t="s">
        <v>283</v>
      </c>
      <c r="B58" s="82"/>
      <c r="C58" s="145">
        <v>825506</v>
      </c>
      <c r="D58" s="145"/>
      <c r="E58" s="145">
        <v>896796</v>
      </c>
      <c r="F58" s="145"/>
      <c r="G58" s="145">
        <v>999634</v>
      </c>
      <c r="H58" s="145"/>
      <c r="I58" s="145">
        <v>1063683</v>
      </c>
      <c r="J58" s="145"/>
      <c r="K58" s="145">
        <v>871994</v>
      </c>
      <c r="L58" s="145"/>
      <c r="M58" s="145">
        <v>1002417</v>
      </c>
      <c r="N58" s="145"/>
      <c r="O58" s="145">
        <v>1209480</v>
      </c>
      <c r="P58" s="145"/>
      <c r="Q58" s="145">
        <v>1292379</v>
      </c>
      <c r="R58" s="145"/>
      <c r="S58" s="245">
        <v>1458232</v>
      </c>
      <c r="T58" s="245"/>
      <c r="U58" s="245">
        <v>1499076</v>
      </c>
      <c r="V58" s="245"/>
      <c r="W58" s="245">
        <v>1525197</v>
      </c>
      <c r="X58" s="245"/>
      <c r="Y58" s="245">
        <v>1718141</v>
      </c>
      <c r="Z58" s="245"/>
      <c r="AA58" s="245">
        <v>2011836</v>
      </c>
      <c r="AB58" s="245"/>
      <c r="AC58" s="28">
        <v>1934673</v>
      </c>
      <c r="AE58" s="15">
        <v>1835777</v>
      </c>
      <c r="AF58" s="10"/>
      <c r="AG58" s="15">
        <v>481106</v>
      </c>
      <c r="AH58" s="10"/>
      <c r="AI58" s="15">
        <v>663374</v>
      </c>
      <c r="AJ58" s="10"/>
      <c r="AK58" s="15">
        <v>1331682</v>
      </c>
      <c r="AL58" s="10"/>
      <c r="AM58" s="15">
        <v>1562310</v>
      </c>
      <c r="AN58" s="121"/>
      <c r="AO58" s="121">
        <v>1675932</v>
      </c>
      <c r="AQ58" s="121">
        <v>1596587</v>
      </c>
    </row>
    <row r="59" spans="1:43" x14ac:dyDescent="0.25">
      <c r="A59" s="254" t="s">
        <v>285</v>
      </c>
      <c r="B59" s="82"/>
      <c r="C59" s="145">
        <v>1171044</v>
      </c>
      <c r="D59" s="145"/>
      <c r="E59" s="145">
        <v>1149704</v>
      </c>
      <c r="F59" s="145"/>
      <c r="G59" s="145">
        <v>1126347</v>
      </c>
      <c r="H59" s="145"/>
      <c r="I59" s="145">
        <v>1150168</v>
      </c>
      <c r="J59" s="145"/>
      <c r="K59" s="145">
        <v>1032789</v>
      </c>
      <c r="L59" s="145"/>
      <c r="M59" s="145">
        <v>1083270</v>
      </c>
      <c r="N59" s="145"/>
      <c r="O59" s="145">
        <v>1261994</v>
      </c>
      <c r="P59" s="145"/>
      <c r="Q59" s="145">
        <v>1243394</v>
      </c>
      <c r="R59" s="145"/>
      <c r="S59" s="145">
        <v>1283247</v>
      </c>
      <c r="T59" s="145"/>
      <c r="U59" s="145">
        <v>1297300</v>
      </c>
      <c r="V59" s="145"/>
      <c r="W59" s="145">
        <v>1340305</v>
      </c>
      <c r="X59" s="145"/>
      <c r="Y59" s="145">
        <v>1390269</v>
      </c>
      <c r="Z59" s="145"/>
      <c r="AA59" s="145">
        <v>1416989</v>
      </c>
      <c r="AB59" s="145"/>
      <c r="AC59" s="28">
        <v>1412074</v>
      </c>
      <c r="AE59" s="15">
        <v>1345900</v>
      </c>
      <c r="AF59" s="10"/>
      <c r="AG59" s="15">
        <v>319037</v>
      </c>
      <c r="AH59" s="10"/>
      <c r="AI59" s="15">
        <v>180149</v>
      </c>
      <c r="AJ59" s="10"/>
      <c r="AK59" s="15">
        <v>835449</v>
      </c>
      <c r="AL59" s="10"/>
      <c r="AM59" s="15">
        <v>1083424</v>
      </c>
      <c r="AN59" s="121"/>
      <c r="AO59" s="121">
        <v>1097740</v>
      </c>
      <c r="AQ59" s="121">
        <v>1065086</v>
      </c>
    </row>
    <row r="60" spans="1:43" x14ac:dyDescent="0.25">
      <c r="A60" s="254" t="s">
        <v>62</v>
      </c>
      <c r="B60" s="82"/>
      <c r="C60" s="145">
        <v>80569</v>
      </c>
      <c r="D60" s="145"/>
      <c r="E60" s="145">
        <v>118508</v>
      </c>
      <c r="F60" s="145"/>
      <c r="G60" s="145">
        <v>180929</v>
      </c>
      <c r="H60" s="145"/>
      <c r="I60" s="145">
        <v>211677</v>
      </c>
      <c r="J60" s="145"/>
      <c r="K60" s="145">
        <v>200520</v>
      </c>
      <c r="L60" s="145"/>
      <c r="M60" s="145">
        <v>195057</v>
      </c>
      <c r="N60" s="145"/>
      <c r="O60" s="145">
        <v>197261</v>
      </c>
      <c r="P60" s="145"/>
      <c r="Q60" s="145">
        <v>188180</v>
      </c>
      <c r="R60" s="145"/>
      <c r="S60" s="145">
        <v>205220</v>
      </c>
      <c r="T60" s="145"/>
      <c r="U60" s="145">
        <v>202075</v>
      </c>
      <c r="V60" s="145"/>
      <c r="W60" s="145">
        <v>198430</v>
      </c>
      <c r="X60" s="145"/>
      <c r="Y60" s="145">
        <v>190068</v>
      </c>
      <c r="Z60" s="145"/>
      <c r="AA60" s="145">
        <v>204262</v>
      </c>
      <c r="AB60" s="145"/>
      <c r="AC60" s="28">
        <v>206210</v>
      </c>
      <c r="AE60" s="15">
        <v>202661</v>
      </c>
      <c r="AF60" s="10"/>
      <c r="AG60" s="15">
        <v>92933</v>
      </c>
      <c r="AH60" s="10"/>
      <c r="AI60" s="15">
        <v>3867</v>
      </c>
      <c r="AJ60" s="10"/>
      <c r="AK60" s="15">
        <v>73823</v>
      </c>
      <c r="AL60" s="10"/>
      <c r="AM60" s="15">
        <v>134364</v>
      </c>
      <c r="AN60" s="121"/>
      <c r="AO60" s="121">
        <v>128979</v>
      </c>
      <c r="AQ60" s="121">
        <v>150534</v>
      </c>
    </row>
    <row r="61" spans="1:43" x14ac:dyDescent="0.25">
      <c r="A61" s="254" t="s">
        <v>298</v>
      </c>
      <c r="B61" s="82"/>
      <c r="C61" s="145">
        <v>63233</v>
      </c>
      <c r="D61" s="145"/>
      <c r="E61" s="145">
        <v>76252</v>
      </c>
      <c r="F61" s="145"/>
      <c r="G61" s="145">
        <v>60976</v>
      </c>
      <c r="H61" s="145"/>
      <c r="I61" s="145">
        <v>78121</v>
      </c>
      <c r="J61" s="145"/>
      <c r="K61" s="145">
        <v>107126</v>
      </c>
      <c r="L61" s="145"/>
      <c r="M61" s="145">
        <v>102114</v>
      </c>
      <c r="N61" s="145"/>
      <c r="O61" s="145">
        <v>87023</v>
      </c>
      <c r="P61" s="145"/>
      <c r="Q61" s="145">
        <v>82795</v>
      </c>
      <c r="R61" s="145"/>
      <c r="S61" s="145">
        <v>91110</v>
      </c>
      <c r="T61" s="145"/>
      <c r="U61" s="145">
        <v>90275</v>
      </c>
      <c r="V61" s="145"/>
      <c r="W61" s="145">
        <v>102095</v>
      </c>
      <c r="X61" s="145"/>
      <c r="Y61" s="145">
        <v>110444</v>
      </c>
      <c r="Z61" s="145"/>
      <c r="AA61" s="145">
        <v>134350</v>
      </c>
      <c r="AB61" s="145"/>
      <c r="AC61" s="28">
        <v>139136</v>
      </c>
      <c r="AE61" s="15">
        <v>152935</v>
      </c>
      <c r="AF61" s="10"/>
      <c r="AG61" s="15">
        <v>25107</v>
      </c>
      <c r="AH61" s="10"/>
      <c r="AI61" s="15">
        <v>30304</v>
      </c>
      <c r="AJ61" s="10"/>
      <c r="AK61" s="15">
        <v>65794</v>
      </c>
      <c r="AL61" s="10"/>
      <c r="AM61" s="15">
        <v>87806</v>
      </c>
      <c r="AN61" s="121"/>
      <c r="AO61" s="121">
        <v>87319</v>
      </c>
      <c r="AQ61" s="121">
        <v>95744</v>
      </c>
    </row>
    <row r="62" spans="1:43" x14ac:dyDescent="0.25">
      <c r="A62" s="254" t="s">
        <v>722</v>
      </c>
      <c r="B62" s="82"/>
      <c r="C62" s="163" t="s">
        <v>239</v>
      </c>
      <c r="D62" s="145"/>
      <c r="E62" s="163" t="s">
        <v>239</v>
      </c>
      <c r="F62" s="145"/>
      <c r="G62" s="163" t="s">
        <v>239</v>
      </c>
      <c r="H62" s="145"/>
      <c r="I62" s="163" t="s">
        <v>239</v>
      </c>
      <c r="J62" s="145"/>
      <c r="K62" s="163" t="s">
        <v>239</v>
      </c>
      <c r="L62" s="145"/>
      <c r="M62" s="163" t="s">
        <v>239</v>
      </c>
      <c r="N62" s="256"/>
      <c r="O62" s="163" t="s">
        <v>239</v>
      </c>
      <c r="P62" s="256"/>
      <c r="Q62" s="163" t="s">
        <v>239</v>
      </c>
      <c r="R62" s="256"/>
      <c r="S62" s="163" t="s">
        <v>239</v>
      </c>
      <c r="T62" s="256"/>
      <c r="U62" s="163" t="s">
        <v>239</v>
      </c>
      <c r="V62" s="163"/>
      <c r="W62" s="163" t="s">
        <v>239</v>
      </c>
      <c r="X62" s="163"/>
      <c r="Y62" s="163" t="s">
        <v>239</v>
      </c>
      <c r="Z62" s="163"/>
      <c r="AA62" s="163" t="s">
        <v>239</v>
      </c>
      <c r="AB62" s="163"/>
      <c r="AC62" s="163" t="s">
        <v>239</v>
      </c>
      <c r="AE62" s="15">
        <v>1784</v>
      </c>
      <c r="AF62" s="10"/>
      <c r="AG62" s="15">
        <v>135</v>
      </c>
      <c r="AH62" s="10"/>
      <c r="AI62" s="15" t="s">
        <v>239</v>
      </c>
      <c r="AJ62" s="10"/>
      <c r="AK62" s="15" t="s">
        <v>239</v>
      </c>
      <c r="AL62" s="15"/>
      <c r="AM62" s="165" t="s">
        <v>239</v>
      </c>
      <c r="AN62" s="121"/>
      <c r="AO62" s="121">
        <v>3653</v>
      </c>
      <c r="AQ62" s="198" t="str">
        <f>$C$72</f>
        <v>–</v>
      </c>
    </row>
    <row r="63" spans="1:43" x14ac:dyDescent="0.25">
      <c r="A63" s="254" t="s">
        <v>291</v>
      </c>
      <c r="B63" s="82"/>
      <c r="C63" s="145">
        <v>315794</v>
      </c>
      <c r="D63" s="145"/>
      <c r="E63" s="145">
        <v>250432</v>
      </c>
      <c r="F63" s="145"/>
      <c r="G63" s="145">
        <v>243387</v>
      </c>
      <c r="H63" s="145"/>
      <c r="I63" s="145">
        <v>313391</v>
      </c>
      <c r="J63" s="145"/>
      <c r="K63" s="145">
        <v>317269</v>
      </c>
      <c r="L63" s="145"/>
      <c r="M63" s="145">
        <v>428842</v>
      </c>
      <c r="N63" s="145"/>
      <c r="O63" s="145">
        <v>571839</v>
      </c>
      <c r="P63" s="145"/>
      <c r="Q63" s="145">
        <v>657514</v>
      </c>
      <c r="R63" s="145"/>
      <c r="S63" s="145">
        <v>738364</v>
      </c>
      <c r="T63" s="145"/>
      <c r="U63" s="145">
        <v>729843</v>
      </c>
      <c r="V63" s="145"/>
      <c r="W63" s="145">
        <v>684949</v>
      </c>
      <c r="X63" s="145"/>
      <c r="Y63" s="145">
        <v>467685</v>
      </c>
      <c r="Z63" s="145"/>
      <c r="AA63" s="145">
        <v>434654</v>
      </c>
      <c r="AB63" s="145"/>
      <c r="AC63" s="28">
        <v>496618</v>
      </c>
      <c r="AE63" s="15">
        <v>541723</v>
      </c>
      <c r="AF63" s="10"/>
      <c r="AG63" s="15">
        <v>130320</v>
      </c>
      <c r="AH63" s="10"/>
      <c r="AI63" s="15">
        <v>244631</v>
      </c>
      <c r="AJ63" s="10"/>
      <c r="AK63" s="15">
        <v>492108</v>
      </c>
      <c r="AL63" s="10"/>
      <c r="AM63" s="15">
        <v>471118</v>
      </c>
      <c r="AN63" s="121"/>
      <c r="AO63" s="121">
        <v>492528</v>
      </c>
      <c r="AQ63" s="121">
        <v>531919</v>
      </c>
    </row>
    <row r="64" spans="1:43" x14ac:dyDescent="0.25">
      <c r="A64" s="254" t="s">
        <v>284</v>
      </c>
      <c r="B64" s="82"/>
      <c r="C64" s="145">
        <v>981145</v>
      </c>
      <c r="D64" s="145"/>
      <c r="E64" s="145">
        <v>1090531</v>
      </c>
      <c r="F64" s="145"/>
      <c r="G64" s="145">
        <v>1210312</v>
      </c>
      <c r="H64" s="145"/>
      <c r="I64" s="145">
        <v>1317838</v>
      </c>
      <c r="J64" s="145"/>
      <c r="K64" s="145">
        <v>1289765</v>
      </c>
      <c r="L64" s="145"/>
      <c r="M64" s="145">
        <v>1298370</v>
      </c>
      <c r="N64" s="145"/>
      <c r="O64" s="145">
        <v>1366535</v>
      </c>
      <c r="P64" s="145"/>
      <c r="Q64" s="145">
        <v>1422842</v>
      </c>
      <c r="R64" s="145"/>
      <c r="S64" s="145">
        <v>1440062</v>
      </c>
      <c r="T64" s="145"/>
      <c r="U64" s="145">
        <v>1393012</v>
      </c>
      <c r="V64" s="145"/>
      <c r="W64" s="145">
        <v>1533912</v>
      </c>
      <c r="X64" s="145"/>
      <c r="Y64" s="145">
        <v>1687711</v>
      </c>
      <c r="Z64" s="145"/>
      <c r="AA64" s="145">
        <v>1705389</v>
      </c>
      <c r="AB64" s="145"/>
      <c r="AC64" s="28">
        <v>1593158</v>
      </c>
      <c r="AE64" s="15">
        <v>1628364</v>
      </c>
      <c r="AF64" s="10"/>
      <c r="AG64" s="15">
        <v>437159</v>
      </c>
      <c r="AH64" s="10"/>
      <c r="AI64" s="15">
        <v>471669</v>
      </c>
      <c r="AJ64" s="10"/>
      <c r="AK64" s="15">
        <v>1039219</v>
      </c>
      <c r="AL64" s="10"/>
      <c r="AM64" s="15">
        <v>1218356</v>
      </c>
      <c r="AN64" s="121"/>
      <c r="AO64" s="121">
        <v>1292673</v>
      </c>
      <c r="AQ64" s="121">
        <v>1290446</v>
      </c>
    </row>
    <row r="65" spans="1:43" x14ac:dyDescent="0.25">
      <c r="A65" s="254" t="s">
        <v>494</v>
      </c>
      <c r="B65" s="82"/>
      <c r="C65" s="145">
        <v>10614</v>
      </c>
      <c r="D65" s="145"/>
      <c r="E65" s="145">
        <v>11129</v>
      </c>
      <c r="F65" s="145"/>
      <c r="G65" s="145">
        <v>14477</v>
      </c>
      <c r="H65" s="145"/>
      <c r="I65" s="145">
        <v>14459</v>
      </c>
      <c r="J65" s="145"/>
      <c r="K65" s="145">
        <v>14412</v>
      </c>
      <c r="L65" s="145"/>
      <c r="M65" s="145">
        <v>12421</v>
      </c>
      <c r="N65" s="145"/>
      <c r="O65" s="145">
        <v>32703</v>
      </c>
      <c r="P65" s="145"/>
      <c r="Q65" s="145">
        <v>31034</v>
      </c>
      <c r="R65" s="145"/>
      <c r="S65" s="145">
        <v>237</v>
      </c>
      <c r="T65" s="145"/>
      <c r="U65" s="145">
        <v>13608</v>
      </c>
      <c r="V65" s="145"/>
      <c r="W65" s="145">
        <v>28424</v>
      </c>
      <c r="X65" s="145"/>
      <c r="Y65" s="145">
        <v>42132</v>
      </c>
      <c r="Z65" s="145"/>
      <c r="AA65" s="145">
        <v>65064</v>
      </c>
      <c r="AB65" s="145"/>
      <c r="AC65" s="28">
        <v>73170</v>
      </c>
      <c r="AE65" s="15">
        <v>91542</v>
      </c>
      <c r="AF65" s="10"/>
      <c r="AG65" s="15">
        <v>13801</v>
      </c>
      <c r="AH65" s="10"/>
      <c r="AI65" s="15">
        <v>1131</v>
      </c>
      <c r="AJ65" s="10"/>
      <c r="AK65" s="15" t="s">
        <v>239</v>
      </c>
      <c r="AL65" s="15"/>
      <c r="AM65" s="15" t="s">
        <v>239</v>
      </c>
      <c r="AN65" s="121"/>
      <c r="AO65" s="198" t="str">
        <f>$C$72</f>
        <v>–</v>
      </c>
      <c r="AQ65" s="198" t="str">
        <f>$C$72</f>
        <v>–</v>
      </c>
    </row>
    <row r="66" spans="1:43" x14ac:dyDescent="0.25">
      <c r="A66" s="254" t="s">
        <v>296</v>
      </c>
      <c r="B66" s="82"/>
      <c r="C66" s="145">
        <v>105578</v>
      </c>
      <c r="D66" s="145"/>
      <c r="E66" s="145">
        <v>99883</v>
      </c>
      <c r="F66" s="145"/>
      <c r="G66" s="145">
        <v>114362</v>
      </c>
      <c r="H66" s="145"/>
      <c r="I66" s="145">
        <v>138088</v>
      </c>
      <c r="J66" s="145"/>
      <c r="K66" s="145">
        <v>154904</v>
      </c>
      <c r="L66" s="145"/>
      <c r="M66" s="145">
        <v>164091</v>
      </c>
      <c r="N66" s="145"/>
      <c r="O66" s="145">
        <v>179396</v>
      </c>
      <c r="P66" s="145"/>
      <c r="Q66" s="145">
        <v>169339</v>
      </c>
      <c r="R66" s="145"/>
      <c r="S66" s="145">
        <v>170724</v>
      </c>
      <c r="T66" s="145"/>
      <c r="U66" s="145">
        <v>145739</v>
      </c>
      <c r="V66" s="145"/>
      <c r="W66" s="145">
        <v>170776</v>
      </c>
      <c r="X66" s="145"/>
      <c r="Y66" s="145">
        <v>181706</v>
      </c>
      <c r="Z66" s="145"/>
      <c r="AA66" s="145">
        <v>192749</v>
      </c>
      <c r="AB66" s="145"/>
      <c r="AC66" s="28">
        <v>189684</v>
      </c>
      <c r="AE66" s="15">
        <v>186900</v>
      </c>
      <c r="AF66" s="10"/>
      <c r="AG66" s="15">
        <v>44281</v>
      </c>
      <c r="AH66" s="10"/>
      <c r="AI66" s="15">
        <v>48141</v>
      </c>
      <c r="AJ66" s="10"/>
      <c r="AK66" s="15">
        <v>136409</v>
      </c>
      <c r="AL66" s="10"/>
      <c r="AM66" s="15">
        <v>141598</v>
      </c>
      <c r="AN66" s="121"/>
      <c r="AO66" s="121">
        <v>111256</v>
      </c>
      <c r="AQ66" s="121">
        <v>116922</v>
      </c>
    </row>
    <row r="67" spans="1:43" x14ac:dyDescent="0.25">
      <c r="A67" s="254" t="s">
        <v>61</v>
      </c>
      <c r="B67" s="82"/>
      <c r="C67" s="145">
        <v>196697</v>
      </c>
      <c r="D67" s="145"/>
      <c r="E67" s="145">
        <v>203177</v>
      </c>
      <c r="F67" s="145"/>
      <c r="G67" s="145">
        <v>216832</v>
      </c>
      <c r="H67" s="145"/>
      <c r="I67" s="145">
        <v>245562</v>
      </c>
      <c r="J67" s="145"/>
      <c r="K67" s="145">
        <v>225466</v>
      </c>
      <c r="L67" s="145"/>
      <c r="M67" s="145">
        <v>227347</v>
      </c>
      <c r="N67" s="145"/>
      <c r="O67" s="145">
        <v>221255</v>
      </c>
      <c r="P67" s="145"/>
      <c r="Q67" s="145">
        <v>211430</v>
      </c>
      <c r="R67" s="145"/>
      <c r="S67" s="145">
        <v>231026</v>
      </c>
      <c r="T67" s="145"/>
      <c r="U67" s="145">
        <v>320216</v>
      </c>
      <c r="V67" s="145"/>
      <c r="W67" s="145">
        <v>331958</v>
      </c>
      <c r="X67" s="145"/>
      <c r="Y67" s="145">
        <v>407974</v>
      </c>
      <c r="Z67" s="145"/>
      <c r="AA67" s="145">
        <v>421636</v>
      </c>
      <c r="AB67" s="145"/>
      <c r="AC67" s="28">
        <v>418921</v>
      </c>
      <c r="AE67" s="15">
        <v>355268</v>
      </c>
      <c r="AF67" s="10"/>
      <c r="AG67" s="15">
        <v>38978</v>
      </c>
      <c r="AH67" s="10"/>
      <c r="AI67" s="15">
        <v>17707</v>
      </c>
      <c r="AJ67" s="10"/>
      <c r="AK67" s="15">
        <v>218048</v>
      </c>
      <c r="AL67" s="10"/>
      <c r="AM67" s="15">
        <v>196136</v>
      </c>
      <c r="AN67" s="121"/>
      <c r="AO67" s="121">
        <v>138976</v>
      </c>
      <c r="AQ67" s="121">
        <v>126955</v>
      </c>
    </row>
    <row r="68" spans="1:43" x14ac:dyDescent="0.25">
      <c r="A68" s="254" t="s">
        <v>726</v>
      </c>
      <c r="B68" s="82"/>
      <c r="C68" s="163" t="s">
        <v>239</v>
      </c>
      <c r="D68" s="145"/>
      <c r="E68" s="163" t="s">
        <v>239</v>
      </c>
      <c r="F68" s="145"/>
      <c r="G68" s="163" t="s">
        <v>239</v>
      </c>
      <c r="H68" s="145"/>
      <c r="I68" s="163" t="s">
        <v>239</v>
      </c>
      <c r="J68" s="145"/>
      <c r="K68" s="163" t="s">
        <v>239</v>
      </c>
      <c r="L68" s="145"/>
      <c r="M68" s="163" t="s">
        <v>239</v>
      </c>
      <c r="N68" s="256"/>
      <c r="O68" s="163" t="s">
        <v>239</v>
      </c>
      <c r="P68" s="256"/>
      <c r="Q68" s="163" t="s">
        <v>239</v>
      </c>
      <c r="R68" s="256"/>
      <c r="S68" s="163" t="s">
        <v>239</v>
      </c>
      <c r="T68" s="256"/>
      <c r="U68" s="163" t="s">
        <v>239</v>
      </c>
      <c r="V68" s="163"/>
      <c r="W68" s="163" t="s">
        <v>239</v>
      </c>
      <c r="X68" s="163"/>
      <c r="Y68" s="163" t="s">
        <v>239</v>
      </c>
      <c r="Z68" s="163"/>
      <c r="AA68" s="163" t="s">
        <v>239</v>
      </c>
      <c r="AB68" s="163"/>
      <c r="AC68" s="163" t="s">
        <v>239</v>
      </c>
      <c r="AE68" s="15">
        <v>8480</v>
      </c>
      <c r="AF68" s="10"/>
      <c r="AG68" s="15" t="s">
        <v>239</v>
      </c>
      <c r="AH68" s="10"/>
      <c r="AI68" s="15" t="s">
        <v>239</v>
      </c>
      <c r="AJ68" s="10"/>
      <c r="AK68" s="15" t="s">
        <v>239</v>
      </c>
      <c r="AL68" s="15"/>
      <c r="AM68" s="15" t="s">
        <v>239</v>
      </c>
      <c r="AN68" s="121"/>
      <c r="AO68" s="198" t="str">
        <f t="shared" ref="AO68:AO69" si="0">$C$72</f>
        <v>–</v>
      </c>
      <c r="AQ68" s="198" t="str">
        <f>$C$72</f>
        <v>–</v>
      </c>
    </row>
    <row r="69" spans="1:43" x14ac:dyDescent="0.25">
      <c r="A69" s="254" t="s">
        <v>728</v>
      </c>
      <c r="B69" s="82"/>
      <c r="C69" s="163" t="s">
        <v>239</v>
      </c>
      <c r="D69" s="145"/>
      <c r="E69" s="163" t="s">
        <v>239</v>
      </c>
      <c r="F69" s="145"/>
      <c r="G69" s="163" t="s">
        <v>239</v>
      </c>
      <c r="H69" s="145"/>
      <c r="I69" s="163" t="s">
        <v>239</v>
      </c>
      <c r="J69" s="145"/>
      <c r="K69" s="163" t="s">
        <v>239</v>
      </c>
      <c r="L69" s="145"/>
      <c r="M69" s="163" t="s">
        <v>239</v>
      </c>
      <c r="N69" s="256"/>
      <c r="O69" s="163" t="s">
        <v>239</v>
      </c>
      <c r="P69" s="256"/>
      <c r="Q69" s="163" t="s">
        <v>239</v>
      </c>
      <c r="R69" s="256"/>
      <c r="S69" s="163" t="s">
        <v>239</v>
      </c>
      <c r="T69" s="256"/>
      <c r="U69" s="163" t="s">
        <v>239</v>
      </c>
      <c r="V69" s="163"/>
      <c r="W69" s="163" t="s">
        <v>239</v>
      </c>
      <c r="X69" s="163"/>
      <c r="Y69" s="163" t="s">
        <v>239</v>
      </c>
      <c r="Z69" s="163"/>
      <c r="AA69" s="163" t="s">
        <v>239</v>
      </c>
      <c r="AB69" s="163"/>
      <c r="AC69" s="163" t="s">
        <v>239</v>
      </c>
      <c r="AE69" s="15">
        <v>8526</v>
      </c>
      <c r="AF69" s="10"/>
      <c r="AG69" s="15" t="s">
        <v>239</v>
      </c>
      <c r="AH69" s="10"/>
      <c r="AI69" s="15" t="s">
        <v>239</v>
      </c>
      <c r="AJ69" s="10"/>
      <c r="AK69" s="15" t="s">
        <v>239</v>
      </c>
      <c r="AL69" s="15"/>
      <c r="AM69" s="15" t="s">
        <v>239</v>
      </c>
      <c r="AN69" s="121"/>
      <c r="AO69" s="198" t="str">
        <f t="shared" si="0"/>
        <v>–</v>
      </c>
      <c r="AQ69" s="198" t="str">
        <f>$C$72</f>
        <v>–</v>
      </c>
    </row>
    <row r="70" spans="1:43" x14ac:dyDescent="0.25">
      <c r="A70" s="254" t="s">
        <v>295</v>
      </c>
      <c r="B70" s="82"/>
      <c r="C70" s="145">
        <v>118742</v>
      </c>
      <c r="D70" s="145"/>
      <c r="E70" s="145">
        <v>145674</v>
      </c>
      <c r="F70" s="145"/>
      <c r="G70" s="145">
        <v>161842</v>
      </c>
      <c r="H70" s="145"/>
      <c r="I70" s="145">
        <v>170670</v>
      </c>
      <c r="J70" s="145"/>
      <c r="K70" s="145">
        <v>187688</v>
      </c>
      <c r="L70" s="145"/>
      <c r="M70" s="145">
        <v>202457</v>
      </c>
      <c r="N70" s="145"/>
      <c r="O70" s="145">
        <v>211138</v>
      </c>
      <c r="P70" s="145"/>
      <c r="Q70" s="145">
        <v>180910</v>
      </c>
      <c r="R70" s="145"/>
      <c r="S70" s="145">
        <v>168682</v>
      </c>
      <c r="T70" s="145"/>
      <c r="U70" s="145">
        <v>158203</v>
      </c>
      <c r="V70" s="145"/>
      <c r="W70" s="145">
        <v>182771</v>
      </c>
      <c r="X70" s="145"/>
      <c r="Y70" s="145">
        <v>184777</v>
      </c>
      <c r="Z70" s="145"/>
      <c r="AA70" s="145">
        <v>170511</v>
      </c>
      <c r="AB70" s="145"/>
      <c r="AC70" s="28">
        <v>172968</v>
      </c>
      <c r="AE70" s="15">
        <v>223980</v>
      </c>
      <c r="AF70" s="10"/>
      <c r="AG70" s="15">
        <v>61954</v>
      </c>
      <c r="AH70" s="10"/>
      <c r="AI70" s="15">
        <v>69761</v>
      </c>
      <c r="AJ70" s="10"/>
      <c r="AK70" s="15">
        <v>206627</v>
      </c>
      <c r="AL70" s="10"/>
      <c r="AM70" s="15">
        <v>260826</v>
      </c>
      <c r="AN70" s="121"/>
      <c r="AO70" s="121">
        <v>254052</v>
      </c>
      <c r="AQ70" s="121">
        <v>235897</v>
      </c>
    </row>
    <row r="71" spans="1:43" ht="16.5" customHeight="1" x14ac:dyDescent="0.25">
      <c r="A71" s="243" t="s">
        <v>315</v>
      </c>
      <c r="B71" s="82"/>
      <c r="C71" s="145">
        <v>98483</v>
      </c>
      <c r="D71" s="145"/>
      <c r="E71" s="145">
        <v>107874</v>
      </c>
      <c r="F71" s="145"/>
      <c r="G71" s="145">
        <v>118521</v>
      </c>
      <c r="H71" s="145"/>
      <c r="I71" s="145">
        <v>169634</v>
      </c>
      <c r="J71" s="145"/>
      <c r="K71" s="145">
        <v>180010</v>
      </c>
      <c r="L71" s="145"/>
      <c r="M71" s="145">
        <v>149923</v>
      </c>
      <c r="N71" s="145"/>
      <c r="O71" s="145">
        <v>104857</v>
      </c>
      <c r="P71" s="145"/>
      <c r="Q71" s="145">
        <v>85062</v>
      </c>
      <c r="R71" s="145"/>
      <c r="S71" s="145">
        <v>84020</v>
      </c>
      <c r="T71" s="145"/>
      <c r="U71" s="145">
        <v>78622</v>
      </c>
      <c r="V71" s="145"/>
      <c r="W71" s="145">
        <v>89453</v>
      </c>
      <c r="X71" s="145"/>
      <c r="Y71" s="145">
        <v>124908</v>
      </c>
      <c r="Z71" s="145"/>
      <c r="AA71" s="145">
        <v>106131</v>
      </c>
      <c r="AB71" s="145"/>
      <c r="AC71" s="145">
        <v>88715</v>
      </c>
      <c r="AE71" s="198" t="str">
        <f>$C$72</f>
        <v>–</v>
      </c>
      <c r="AF71" s="198"/>
      <c r="AG71" s="198" t="str">
        <f>$C$72</f>
        <v>–</v>
      </c>
      <c r="AH71" s="198"/>
      <c r="AI71" s="198" t="str">
        <f>$C$72</f>
        <v>–</v>
      </c>
      <c r="AJ71" s="198"/>
      <c r="AK71" s="198" t="str">
        <f>$C$72</f>
        <v>–</v>
      </c>
      <c r="AL71" s="198"/>
      <c r="AM71" s="198" t="str">
        <f>$C$72</f>
        <v>–</v>
      </c>
      <c r="AN71" s="121"/>
      <c r="AO71" s="198" t="str">
        <f>$C$72</f>
        <v>–</v>
      </c>
      <c r="AQ71" s="198" t="str">
        <f>$C$72</f>
        <v>–</v>
      </c>
    </row>
    <row r="72" spans="1:43" ht="54" customHeight="1" x14ac:dyDescent="0.25">
      <c r="A72" s="258" t="s">
        <v>720</v>
      </c>
      <c r="B72" s="197"/>
      <c r="C72" s="244" t="s">
        <v>277</v>
      </c>
      <c r="D72" s="89"/>
      <c r="E72" s="244" t="s">
        <v>277</v>
      </c>
      <c r="F72" s="145"/>
      <c r="G72" s="244" t="s">
        <v>277</v>
      </c>
      <c r="H72" s="145"/>
      <c r="I72" s="244" t="s">
        <v>277</v>
      </c>
      <c r="J72" s="145"/>
      <c r="K72" s="244" t="s">
        <v>277</v>
      </c>
      <c r="L72" s="145"/>
      <c r="M72" s="244" t="s">
        <v>277</v>
      </c>
      <c r="N72" s="145"/>
      <c r="O72" s="244" t="s">
        <v>277</v>
      </c>
      <c r="P72" s="145"/>
      <c r="Q72" s="244" t="s">
        <v>277</v>
      </c>
      <c r="R72" s="145"/>
      <c r="S72" s="198" t="str">
        <f>$C$72</f>
        <v>–</v>
      </c>
      <c r="T72" s="145"/>
      <c r="U72" s="198" t="str">
        <f>$C$72</f>
        <v>–</v>
      </c>
      <c r="V72" s="145"/>
      <c r="W72" s="198" t="str">
        <f>$C$72</f>
        <v>–</v>
      </c>
      <c r="X72" s="145"/>
      <c r="Y72" s="198" t="str">
        <f>$C$72</f>
        <v>–</v>
      </c>
      <c r="Z72" s="145"/>
      <c r="AA72" s="198" t="str">
        <f>$C$72</f>
        <v>–</v>
      </c>
      <c r="AB72" s="145"/>
      <c r="AC72" s="198" t="str">
        <f>$C$72</f>
        <v>–</v>
      </c>
      <c r="AD72" s="124"/>
      <c r="AE72" s="15">
        <v>366973</v>
      </c>
      <c r="AF72" s="265"/>
      <c r="AG72" s="15">
        <v>185626</v>
      </c>
      <c r="AH72" s="265"/>
      <c r="AI72" s="15">
        <v>183548</v>
      </c>
      <c r="AJ72" s="265"/>
      <c r="AK72" s="15">
        <v>325131</v>
      </c>
      <c r="AL72" s="265"/>
      <c r="AM72" s="15">
        <v>173222</v>
      </c>
      <c r="AN72" s="121"/>
      <c r="AO72" s="121">
        <v>12559</v>
      </c>
      <c r="AQ72" s="121">
        <v>368065</v>
      </c>
    </row>
    <row r="73" spans="1:43" s="273" customFormat="1" x14ac:dyDescent="0.25">
      <c r="A73" s="259" t="s">
        <v>721</v>
      </c>
      <c r="B73" s="259"/>
      <c r="C73" s="259">
        <v>8861018</v>
      </c>
      <c r="D73" s="259"/>
      <c r="E73" s="259">
        <v>9429164</v>
      </c>
      <c r="F73" s="259"/>
      <c r="G73" s="259">
        <v>10101355</v>
      </c>
      <c r="H73" s="259"/>
      <c r="I73" s="259">
        <v>10661339</v>
      </c>
      <c r="J73" s="259"/>
      <c r="K73" s="259">
        <v>9736562</v>
      </c>
      <c r="L73" s="259"/>
      <c r="M73" s="259">
        <v>10376061</v>
      </c>
      <c r="N73" s="259"/>
      <c r="O73" s="259">
        <v>11536497</v>
      </c>
      <c r="P73" s="259"/>
      <c r="Q73" s="259">
        <v>11822465</v>
      </c>
      <c r="R73" s="259"/>
      <c r="S73" s="259">
        <v>12378089</v>
      </c>
      <c r="T73" s="259"/>
      <c r="U73" s="259">
        <v>12909003</v>
      </c>
      <c r="V73" s="259"/>
      <c r="W73" s="259">
        <v>13487074</v>
      </c>
      <c r="X73" s="259"/>
      <c r="Y73" s="259">
        <v>14339801</v>
      </c>
      <c r="Z73" s="259"/>
      <c r="AA73" s="259">
        <v>15480342</v>
      </c>
      <c r="AB73" s="259"/>
      <c r="AC73" s="259">
        <v>15845763</v>
      </c>
      <c r="AD73" s="239"/>
      <c r="AE73" s="269">
        <v>15504929</v>
      </c>
      <c r="AF73" s="240"/>
      <c r="AG73" s="276">
        <v>3820981</v>
      </c>
      <c r="AH73" s="238"/>
      <c r="AI73" s="269">
        <v>4295660</v>
      </c>
      <c r="AJ73" s="269"/>
      <c r="AK73" s="269">
        <v>10545282</v>
      </c>
      <c r="AL73" s="240"/>
      <c r="AM73" s="269">
        <v>12574176</v>
      </c>
      <c r="AN73" s="240"/>
      <c r="AO73" s="240">
        <f>SUM(AO8:AO72)</f>
        <v>13005962</v>
      </c>
      <c r="AP73" s="240"/>
      <c r="AQ73" s="240">
        <v>13325157</v>
      </c>
    </row>
    <row r="74" spans="1:43" x14ac:dyDescent="0.25">
      <c r="A74" s="245"/>
      <c r="B74" s="272"/>
      <c r="C74" s="272"/>
      <c r="D74" s="272"/>
      <c r="E74" s="272"/>
      <c r="F74" s="272"/>
      <c r="G74" s="272"/>
      <c r="H74" s="272"/>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4"/>
      <c r="AF74" s="272"/>
      <c r="AG74" s="274"/>
      <c r="AH74" s="272"/>
      <c r="AI74" s="274"/>
      <c r="AJ74" s="272"/>
      <c r="AK74" s="274"/>
      <c r="AL74" s="272"/>
      <c r="AM74" s="274"/>
    </row>
    <row r="75" spans="1:43" x14ac:dyDescent="0.25">
      <c r="A75" s="248" t="s">
        <v>560</v>
      </c>
      <c r="B75" s="243"/>
      <c r="C75" s="243"/>
      <c r="D75" s="243"/>
      <c r="E75" s="243"/>
      <c r="F75" s="243"/>
      <c r="G75" s="243"/>
      <c r="H75" s="243"/>
      <c r="I75" s="243"/>
      <c r="J75" s="243"/>
      <c r="K75" s="243"/>
      <c r="L75" s="243"/>
      <c r="M75" s="82"/>
      <c r="N75" s="26"/>
      <c r="O75" s="26"/>
      <c r="P75" s="26"/>
      <c r="Q75" s="26"/>
      <c r="R75" s="26"/>
      <c r="S75" s="245"/>
      <c r="T75" s="245"/>
      <c r="U75" s="245"/>
      <c r="V75" s="245"/>
      <c r="W75" s="245"/>
      <c r="X75" s="245"/>
      <c r="Y75" s="245"/>
      <c r="Z75" s="245"/>
      <c r="AA75" s="245"/>
      <c r="AB75" s="245"/>
      <c r="AC75" s="245"/>
    </row>
    <row r="76" spans="1:43" x14ac:dyDescent="0.25">
      <c r="A76" s="249" t="s">
        <v>559</v>
      </c>
      <c r="B76" s="243"/>
      <c r="C76" s="243"/>
      <c r="D76" s="243"/>
      <c r="E76" s="243"/>
      <c r="F76" s="243"/>
      <c r="G76" s="243"/>
      <c r="H76" s="243"/>
      <c r="I76" s="243"/>
      <c r="J76" s="243"/>
      <c r="K76" s="243"/>
      <c r="L76" s="243"/>
      <c r="M76" s="82"/>
      <c r="N76" s="26"/>
      <c r="O76" s="26"/>
      <c r="P76" s="26"/>
      <c r="Q76" s="26"/>
      <c r="R76" s="26"/>
      <c r="S76" s="245"/>
      <c r="T76" s="245"/>
      <c r="U76" s="245"/>
      <c r="V76" s="245"/>
      <c r="W76" s="245"/>
      <c r="X76" s="245"/>
      <c r="Y76" s="245"/>
      <c r="Z76" s="245"/>
      <c r="AA76" s="245"/>
      <c r="AB76" s="245"/>
      <c r="AC76" s="245"/>
      <c r="AD76" s="245"/>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2"/>
  <sheetViews>
    <sheetView showGridLines="0" zoomScaleNormal="100" workbookViewId="0">
      <pane ySplit="7" topLeftCell="A8" activePane="bottomLeft" state="frozen"/>
      <selection pane="bottomLeft"/>
    </sheetView>
  </sheetViews>
  <sheetFormatPr defaultColWidth="9.109375" defaultRowHeight="13.8" x14ac:dyDescent="0.25"/>
  <cols>
    <col min="1" max="1" width="12.44140625" style="118" customWidth="1"/>
    <col min="2" max="2" width="14.44140625" style="118" customWidth="1"/>
    <col min="3" max="3" width="1.44140625" style="118" customWidth="1"/>
    <col min="4" max="4" width="9.88671875" style="118" bestFit="1" customWidth="1"/>
    <col min="5" max="5" width="11" style="118" customWidth="1"/>
    <col min="6" max="6" width="2" style="118" customWidth="1"/>
    <col min="7" max="7" width="14" style="118" bestFit="1" customWidth="1"/>
    <col min="8" max="9" width="9.109375" style="118"/>
    <col min="10" max="10" width="2" style="118" customWidth="1"/>
    <col min="11" max="11" width="9.88671875" style="118" bestFit="1" customWidth="1"/>
    <col min="12" max="16384" width="9.109375" style="118"/>
  </cols>
  <sheetData>
    <row r="1" spans="1:11" x14ac:dyDescent="0.25">
      <c r="A1" s="1" t="s">
        <v>476</v>
      </c>
      <c r="B1" s="1" t="s">
        <v>755</v>
      </c>
      <c r="C1" s="1"/>
      <c r="D1" s="1"/>
      <c r="E1"/>
      <c r="F1"/>
      <c r="G1"/>
      <c r="H1"/>
      <c r="I1"/>
    </row>
    <row r="2" spans="1:11" x14ac:dyDescent="0.25">
      <c r="A2" s="3"/>
      <c r="B2" s="39" t="s">
        <v>756</v>
      </c>
      <c r="C2" s="39"/>
      <c r="D2" s="3"/>
      <c r="E2"/>
      <c r="F2"/>
      <c r="G2"/>
      <c r="H2"/>
      <c r="I2"/>
    </row>
    <row r="3" spans="1:11" x14ac:dyDescent="0.25">
      <c r="A3" s="8"/>
      <c r="B3" s="8"/>
      <c r="C3" s="8"/>
      <c r="D3" s="8"/>
      <c r="E3" s="81"/>
      <c r="F3" s="81"/>
      <c r="G3" s="81"/>
      <c r="H3"/>
      <c r="I3"/>
    </row>
    <row r="4" spans="1:11" s="273" customFormat="1" x14ac:dyDescent="0.25">
      <c r="A4" s="315" t="s">
        <v>0</v>
      </c>
      <c r="B4" s="316" t="s">
        <v>418</v>
      </c>
      <c r="C4" s="316"/>
      <c r="D4" s="315"/>
      <c r="E4" s="316"/>
      <c r="F4" s="316"/>
      <c r="G4" s="328" t="s">
        <v>420</v>
      </c>
      <c r="H4" s="329"/>
      <c r="I4" s="330"/>
      <c r="J4" s="328"/>
      <c r="K4" s="330" t="s">
        <v>19</v>
      </c>
    </row>
    <row r="5" spans="1:11" s="273" customFormat="1" x14ac:dyDescent="0.25">
      <c r="A5" s="331" t="s">
        <v>2</v>
      </c>
      <c r="B5" s="332" t="s">
        <v>419</v>
      </c>
      <c r="C5" s="332"/>
      <c r="D5" s="333"/>
      <c r="E5" s="332"/>
      <c r="F5" s="316"/>
      <c r="G5" s="334" t="s">
        <v>420</v>
      </c>
      <c r="H5" s="335"/>
      <c r="I5" s="334"/>
      <c r="J5" s="328"/>
      <c r="K5" s="334" t="s">
        <v>9</v>
      </c>
    </row>
    <row r="6" spans="1:11" x14ac:dyDescent="0.25">
      <c r="A6" s="34"/>
      <c r="B6" s="141" t="s">
        <v>54</v>
      </c>
      <c r="C6" s="141"/>
      <c r="D6" s="141" t="s">
        <v>55</v>
      </c>
      <c r="E6" s="141" t="s">
        <v>6</v>
      </c>
      <c r="F6" s="17"/>
      <c r="G6" s="141" t="s">
        <v>54</v>
      </c>
      <c r="H6" s="141" t="s">
        <v>55</v>
      </c>
      <c r="I6" s="141" t="s">
        <v>6</v>
      </c>
      <c r="J6" s="18"/>
      <c r="K6" s="142"/>
    </row>
    <row r="7" spans="1:11" x14ac:dyDescent="0.25">
      <c r="A7" s="102"/>
      <c r="B7" s="106" t="s">
        <v>56</v>
      </c>
      <c r="C7" s="106"/>
      <c r="D7" s="106" t="s">
        <v>57</v>
      </c>
      <c r="E7" s="106" t="s">
        <v>9</v>
      </c>
      <c r="F7" s="19"/>
      <c r="G7" s="106" t="s">
        <v>56</v>
      </c>
      <c r="H7" s="106" t="s">
        <v>57</v>
      </c>
      <c r="I7" s="106" t="s">
        <v>9</v>
      </c>
      <c r="J7" s="56"/>
      <c r="K7" s="109"/>
    </row>
    <row r="8" spans="1:11" x14ac:dyDescent="0.25">
      <c r="A8" s="2"/>
      <c r="B8" s="2"/>
      <c r="C8" s="2"/>
      <c r="D8" s="2"/>
      <c r="E8" s="2"/>
      <c r="F8" s="2"/>
      <c r="G8" s="2"/>
      <c r="H8" s="2"/>
      <c r="I8" s="3"/>
      <c r="J8" s="3"/>
      <c r="K8" s="3"/>
    </row>
    <row r="9" spans="1:11" x14ac:dyDescent="0.25">
      <c r="A9" s="57">
        <v>2005</v>
      </c>
      <c r="B9" s="15">
        <v>7221197</v>
      </c>
      <c r="C9" s="15"/>
      <c r="D9" s="15">
        <v>7226780</v>
      </c>
      <c r="E9" s="15">
        <v>14447977</v>
      </c>
      <c r="F9" s="10"/>
      <c r="G9" s="10">
        <v>1638068</v>
      </c>
      <c r="H9" s="10">
        <v>1669289</v>
      </c>
      <c r="I9" s="15">
        <v>3307357</v>
      </c>
      <c r="J9" s="10"/>
      <c r="K9" s="43">
        <v>17755334</v>
      </c>
    </row>
    <row r="10" spans="1:11" x14ac:dyDescent="0.25">
      <c r="A10" s="57">
        <v>2006</v>
      </c>
      <c r="B10" s="15">
        <v>7836821</v>
      </c>
      <c r="C10" s="15"/>
      <c r="D10" s="15">
        <v>7843254</v>
      </c>
      <c r="E10" s="15">
        <v>15680075</v>
      </c>
      <c r="F10" s="10"/>
      <c r="G10" s="10">
        <v>1586175</v>
      </c>
      <c r="H10" s="10">
        <v>1618482</v>
      </c>
      <c r="I10" s="15">
        <v>3204657</v>
      </c>
      <c r="J10" s="10"/>
      <c r="K10" s="43">
        <v>18884732</v>
      </c>
    </row>
    <row r="11" spans="1:11" x14ac:dyDescent="0.25">
      <c r="A11" s="57">
        <v>2007</v>
      </c>
      <c r="B11" s="15">
        <v>8440299</v>
      </c>
      <c r="C11" s="15"/>
      <c r="D11" s="15">
        <v>8457405</v>
      </c>
      <c r="E11" s="15">
        <v>16897704</v>
      </c>
      <c r="F11" s="10"/>
      <c r="G11" s="10">
        <v>1656194</v>
      </c>
      <c r="H11" s="10">
        <v>1719567</v>
      </c>
      <c r="I11" s="15">
        <v>3375761</v>
      </c>
      <c r="J11" s="10"/>
      <c r="K11" s="43">
        <v>20273465</v>
      </c>
    </row>
    <row r="12" spans="1:11" x14ac:dyDescent="0.25">
      <c r="A12" s="57">
        <v>2008</v>
      </c>
      <c r="B12" s="15">
        <v>8869476</v>
      </c>
      <c r="C12" s="15"/>
      <c r="D12" s="15">
        <v>8834734</v>
      </c>
      <c r="E12" s="15">
        <v>17704210</v>
      </c>
      <c r="F12" s="10"/>
      <c r="G12" s="10">
        <v>1788275</v>
      </c>
      <c r="H12" s="10">
        <v>1836128</v>
      </c>
      <c r="I12" s="15">
        <v>3624403</v>
      </c>
      <c r="J12" s="10"/>
      <c r="K12" s="43">
        <v>21328613</v>
      </c>
    </row>
    <row r="13" spans="1:11" x14ac:dyDescent="0.25">
      <c r="A13" s="57">
        <v>2009</v>
      </c>
      <c r="B13" s="15">
        <v>8112560</v>
      </c>
      <c r="C13" s="15"/>
      <c r="D13" s="15">
        <v>8083470</v>
      </c>
      <c r="E13" s="15">
        <v>16196030</v>
      </c>
      <c r="F13" s="10"/>
      <c r="G13" s="10">
        <v>1622795</v>
      </c>
      <c r="H13" s="10">
        <v>1656447</v>
      </c>
      <c r="I13" s="15">
        <v>3279242</v>
      </c>
      <c r="J13" s="10"/>
      <c r="K13" s="43">
        <v>19475272</v>
      </c>
    </row>
    <row r="14" spans="1:11" x14ac:dyDescent="0.25">
      <c r="A14" s="57">
        <v>2010</v>
      </c>
      <c r="B14" s="15">
        <v>8671584</v>
      </c>
      <c r="C14" s="15"/>
      <c r="D14" s="15">
        <v>8674434</v>
      </c>
      <c r="E14" s="15">
        <v>17346018</v>
      </c>
      <c r="F14" s="10"/>
      <c r="G14" s="10">
        <v>1703218</v>
      </c>
      <c r="H14" s="10">
        <v>1743963</v>
      </c>
      <c r="I14" s="15">
        <v>3447181</v>
      </c>
      <c r="J14" s="10"/>
      <c r="K14" s="43">
        <v>20793199</v>
      </c>
    </row>
    <row r="15" spans="1:11" x14ac:dyDescent="0.25">
      <c r="A15" s="57">
        <v>2011</v>
      </c>
      <c r="B15" s="15">
        <v>9740630</v>
      </c>
      <c r="C15" s="15"/>
      <c r="D15" s="15">
        <v>9710438</v>
      </c>
      <c r="E15" s="15">
        <v>19451068</v>
      </c>
      <c r="F15" s="10"/>
      <c r="G15" s="10">
        <v>1794747</v>
      </c>
      <c r="H15" s="10">
        <v>1855542</v>
      </c>
      <c r="I15" s="15">
        <v>3650289</v>
      </c>
      <c r="J15" s="10"/>
      <c r="K15" s="43">
        <v>23101357</v>
      </c>
    </row>
    <row r="16" spans="1:11" x14ac:dyDescent="0.25">
      <c r="A16" s="57">
        <v>2012</v>
      </c>
      <c r="B16" s="15">
        <v>9970155</v>
      </c>
      <c r="C16" s="15"/>
      <c r="D16" s="15">
        <v>9952761</v>
      </c>
      <c r="E16" s="15">
        <v>19922916</v>
      </c>
      <c r="F16" s="10"/>
      <c r="G16" s="10">
        <v>1850441</v>
      </c>
      <c r="H16" s="10">
        <v>1887510</v>
      </c>
      <c r="I16" s="15">
        <v>3737951</v>
      </c>
      <c r="J16" s="10"/>
      <c r="K16" s="43">
        <v>23660867</v>
      </c>
    </row>
    <row r="17" spans="1:11" x14ac:dyDescent="0.25">
      <c r="A17" s="57">
        <v>2013</v>
      </c>
      <c r="B17" s="15">
        <v>10445793</v>
      </c>
      <c r="C17" s="15"/>
      <c r="D17" s="15">
        <v>10421547</v>
      </c>
      <c r="E17" s="15">
        <v>20867340</v>
      </c>
      <c r="F17" s="10"/>
      <c r="G17" s="10">
        <v>1930198</v>
      </c>
      <c r="H17" s="10">
        <v>1954057</v>
      </c>
      <c r="I17" s="15">
        <v>3884255</v>
      </c>
      <c r="J17" s="10"/>
      <c r="K17" s="43">
        <v>24751595</v>
      </c>
    </row>
    <row r="18" spans="1:11" x14ac:dyDescent="0.25">
      <c r="A18" s="57">
        <v>2014</v>
      </c>
      <c r="B18" s="15">
        <v>11000846</v>
      </c>
      <c r="C18" s="268"/>
      <c r="D18" s="15">
        <v>10977542</v>
      </c>
      <c r="E18" s="15">
        <v>21978388</v>
      </c>
      <c r="F18" s="10"/>
      <c r="G18" s="10">
        <v>1906292</v>
      </c>
      <c r="H18" s="10">
        <v>1922810</v>
      </c>
      <c r="I18" s="15">
        <v>3829102</v>
      </c>
      <c r="J18" s="10"/>
      <c r="K18" s="43">
        <v>25807490</v>
      </c>
    </row>
    <row r="19" spans="1:11" x14ac:dyDescent="0.25">
      <c r="A19" s="57">
        <v>2015</v>
      </c>
      <c r="B19" s="15">
        <v>11622709</v>
      </c>
      <c r="C19" s="15"/>
      <c r="D19" s="15">
        <v>11617167</v>
      </c>
      <c r="E19" s="15">
        <v>23239876</v>
      </c>
      <c r="F19" s="10"/>
      <c r="G19" s="10">
        <v>1862403</v>
      </c>
      <c r="H19" s="10">
        <v>1879489</v>
      </c>
      <c r="I19" s="15">
        <v>3741892</v>
      </c>
      <c r="J19" s="10"/>
      <c r="K19" s="43">
        <v>26981768</v>
      </c>
    </row>
    <row r="20" spans="1:11" x14ac:dyDescent="0.25">
      <c r="A20" s="57">
        <v>2016</v>
      </c>
      <c r="B20" s="15">
        <v>12562866</v>
      </c>
      <c r="C20" s="15"/>
      <c r="D20" s="15">
        <v>12526871</v>
      </c>
      <c r="E20" s="15">
        <v>25089737</v>
      </c>
      <c r="F20" s="10"/>
      <c r="G20" s="10">
        <v>1774720</v>
      </c>
      <c r="H20" s="10">
        <v>1790968</v>
      </c>
      <c r="I20" s="15">
        <v>3565688</v>
      </c>
      <c r="J20" s="10"/>
      <c r="K20" s="43">
        <v>28655425</v>
      </c>
    </row>
    <row r="21" spans="1:11" x14ac:dyDescent="0.25">
      <c r="A21" s="57">
        <v>2017</v>
      </c>
      <c r="B21" s="15">
        <v>13637242</v>
      </c>
      <c r="C21" s="15"/>
      <c r="D21" s="15">
        <v>13595931</v>
      </c>
      <c r="E21" s="15">
        <v>27233173</v>
      </c>
      <c r="F21" s="10"/>
      <c r="G21" s="10">
        <v>1840129</v>
      </c>
      <c r="H21" s="10">
        <v>1856313</v>
      </c>
      <c r="I21" s="15">
        <v>3696442</v>
      </c>
      <c r="J21" s="10"/>
      <c r="K21" s="43">
        <v>30929615</v>
      </c>
    </row>
    <row r="22" spans="1:11" x14ac:dyDescent="0.25">
      <c r="A22" s="57">
        <v>2018</v>
      </c>
      <c r="B22" s="15">
        <v>14079872</v>
      </c>
      <c r="C22" s="15"/>
      <c r="D22" s="15">
        <v>14024412</v>
      </c>
      <c r="E22" s="15">
        <v>28104284</v>
      </c>
      <c r="F22" s="10"/>
      <c r="G22" s="10">
        <v>1762376</v>
      </c>
      <c r="H22" s="10">
        <v>1778934</v>
      </c>
      <c r="I22" s="15">
        <v>3541310</v>
      </c>
      <c r="J22" s="10"/>
      <c r="K22" s="43">
        <v>31645594</v>
      </c>
    </row>
    <row r="23" spans="1:11" x14ac:dyDescent="0.25">
      <c r="A23" s="57">
        <v>2019</v>
      </c>
      <c r="B23" s="15">
        <v>13854157</v>
      </c>
      <c r="C23" s="15"/>
      <c r="D23" s="15">
        <v>13794139</v>
      </c>
      <c r="E23" s="15">
        <v>27648296</v>
      </c>
      <c r="F23" s="15"/>
      <c r="G23" s="15">
        <v>1647285</v>
      </c>
      <c r="H23" s="15">
        <v>1650230</v>
      </c>
      <c r="I23" s="15">
        <v>3297515</v>
      </c>
      <c r="J23" s="15"/>
      <c r="K23" s="43">
        <v>30945811</v>
      </c>
    </row>
    <row r="24" spans="1:11" x14ac:dyDescent="0.25">
      <c r="A24" s="57">
        <v>2020</v>
      </c>
      <c r="B24" s="15">
        <v>3464221</v>
      </c>
      <c r="C24" s="15"/>
      <c r="D24" s="15">
        <v>3250151</v>
      </c>
      <c r="E24" s="15">
        <v>6714372</v>
      </c>
      <c r="F24" s="15"/>
      <c r="G24" s="15">
        <v>354212</v>
      </c>
      <c r="H24" s="15">
        <v>319727</v>
      </c>
      <c r="I24" s="15">
        <v>673939</v>
      </c>
      <c r="J24" s="15"/>
      <c r="K24" s="43">
        <v>7388311</v>
      </c>
    </row>
    <row r="25" spans="1:11" x14ac:dyDescent="0.25">
      <c r="A25" s="57">
        <v>2021</v>
      </c>
      <c r="B25" s="15">
        <v>3930469</v>
      </c>
      <c r="C25" s="15"/>
      <c r="D25" s="15">
        <v>3983965</v>
      </c>
      <c r="E25" s="15">
        <v>7914434</v>
      </c>
      <c r="F25" s="15"/>
      <c r="G25" s="15">
        <v>361515</v>
      </c>
      <c r="H25" s="15">
        <v>375705</v>
      </c>
      <c r="I25" s="15">
        <v>737220</v>
      </c>
      <c r="J25" s="15"/>
      <c r="K25" s="43">
        <v>8651654</v>
      </c>
    </row>
    <row r="26" spans="1:11" x14ac:dyDescent="0.25">
      <c r="A26" s="57">
        <v>2022</v>
      </c>
      <c r="B26" s="15">
        <v>9530907</v>
      </c>
      <c r="C26" s="15"/>
      <c r="D26" s="15">
        <v>9528361</v>
      </c>
      <c r="E26" s="15">
        <v>19059268</v>
      </c>
      <c r="F26" s="15"/>
      <c r="G26" s="15">
        <v>1009638</v>
      </c>
      <c r="H26" s="15">
        <v>1013360</v>
      </c>
      <c r="I26" s="15">
        <v>2022998</v>
      </c>
      <c r="J26" s="15"/>
      <c r="K26" s="43">
        <v>21082266</v>
      </c>
    </row>
    <row r="27" spans="1:11" x14ac:dyDescent="0.25">
      <c r="A27" s="57">
        <v>2023</v>
      </c>
      <c r="B27" s="15">
        <v>11412956</v>
      </c>
      <c r="C27" s="15"/>
      <c r="D27" s="15">
        <v>11407907</v>
      </c>
      <c r="E27" s="15">
        <v>22820863</v>
      </c>
      <c r="F27" s="15"/>
      <c r="G27" s="15">
        <v>1158554</v>
      </c>
      <c r="H27" s="15">
        <v>1164142</v>
      </c>
      <c r="I27" s="15">
        <v>2322696</v>
      </c>
      <c r="J27" s="15"/>
      <c r="K27" s="43">
        <v>25143559</v>
      </c>
    </row>
    <row r="28" spans="1:11" x14ac:dyDescent="0.25">
      <c r="A28" s="57">
        <v>2024</v>
      </c>
      <c r="B28" s="15">
        <v>11816559</v>
      </c>
      <c r="C28" s="15"/>
      <c r="D28" s="15">
        <v>11835719</v>
      </c>
      <c r="E28" s="15">
        <v>23652278</v>
      </c>
      <c r="F28" s="15"/>
      <c r="G28" s="15">
        <v>1186725</v>
      </c>
      <c r="H28" s="15">
        <v>1188695</v>
      </c>
      <c r="I28" s="15">
        <v>2375420</v>
      </c>
      <c r="J28" s="15"/>
      <c r="K28" s="43">
        <v>26027698</v>
      </c>
    </row>
    <row r="29" spans="1:11" x14ac:dyDescent="0.25">
      <c r="A29" s="294">
        <v>2025</v>
      </c>
      <c r="B29" s="90">
        <v>12220589</v>
      </c>
      <c r="C29" s="90"/>
      <c r="D29" s="90">
        <v>12261095</v>
      </c>
      <c r="E29" s="67">
        <v>24481684</v>
      </c>
      <c r="F29" s="29"/>
      <c r="G29" s="90">
        <v>1101807</v>
      </c>
      <c r="H29" s="90">
        <v>1101132</v>
      </c>
      <c r="I29" s="67">
        <v>2202939</v>
      </c>
      <c r="J29" s="124"/>
      <c r="K29" s="296">
        <v>26684623</v>
      </c>
    </row>
    <row r="30" spans="1:11" x14ac:dyDescent="0.25">
      <c r="A30" s="26"/>
      <c r="B30" s="26"/>
      <c r="C30" s="26"/>
      <c r="D30" s="26"/>
      <c r="E30" s="26"/>
      <c r="F30" s="26"/>
      <c r="G30" s="26"/>
      <c r="H30" s="26"/>
      <c r="I30" s="26"/>
    </row>
    <row r="31" spans="1:11" x14ac:dyDescent="0.25">
      <c r="A31" s="26"/>
      <c r="B31" s="26"/>
      <c r="C31" s="26"/>
      <c r="D31" s="26"/>
      <c r="E31" s="26"/>
      <c r="F31" s="26"/>
      <c r="G31" s="26"/>
      <c r="H31" s="26"/>
      <c r="I31" s="26"/>
    </row>
    <row r="32" spans="1:11" x14ac:dyDescent="0.25">
      <c r="A32" s="26"/>
      <c r="B32" s="28"/>
      <c r="C32" s="28"/>
      <c r="D32" s="26"/>
      <c r="E32" s="26"/>
      <c r="F32" s="26"/>
      <c r="G32" s="26"/>
      <c r="H32" s="26"/>
      <c r="I32" s="26"/>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showGridLines="0" zoomScaleNormal="100" zoomScaleSheetLayoutView="100" workbookViewId="0">
      <selection sqref="A1:C1"/>
    </sheetView>
  </sheetViews>
  <sheetFormatPr defaultColWidth="9.109375" defaultRowHeight="13.2" x14ac:dyDescent="0.25"/>
  <cols>
    <col min="1" max="1" width="69" style="184" customWidth="1"/>
    <col min="2" max="2" width="4.109375" style="184" customWidth="1"/>
    <col min="3" max="3" width="69.5546875" style="184" customWidth="1"/>
    <col min="4" max="16384" width="9.109375" style="184"/>
  </cols>
  <sheetData>
    <row r="1" spans="1:3" s="219" customFormat="1" ht="30" customHeight="1" x14ac:dyDescent="0.25">
      <c r="A1" s="363" t="s">
        <v>664</v>
      </c>
      <c r="B1" s="363"/>
      <c r="C1" s="363"/>
    </row>
    <row r="3" spans="1:3" ht="14.4" x14ac:dyDescent="0.3">
      <c r="A3" s="220" t="s">
        <v>588</v>
      </c>
      <c r="B3" s="221"/>
      <c r="C3" s="220" t="s">
        <v>665</v>
      </c>
    </row>
    <row r="4" spans="1:3" ht="40.200000000000003" x14ac:dyDescent="0.3">
      <c r="A4" s="41" t="s">
        <v>793</v>
      </c>
      <c r="B4" s="221"/>
      <c r="C4" s="186" t="s">
        <v>666</v>
      </c>
    </row>
    <row r="5" spans="1:3" ht="14.4" x14ac:dyDescent="0.3">
      <c r="A5" s="222"/>
      <c r="B5" s="221"/>
      <c r="C5" s="222"/>
    </row>
    <row r="6" spans="1:3" ht="14.4" x14ac:dyDescent="0.3">
      <c r="A6" s="220" t="s">
        <v>589</v>
      </c>
      <c r="B6" s="221"/>
      <c r="C6" s="220" t="s">
        <v>667</v>
      </c>
    </row>
    <row r="7" spans="1:3" ht="42.6" customHeight="1" x14ac:dyDescent="0.3">
      <c r="A7" s="41" t="s">
        <v>668</v>
      </c>
      <c r="B7" s="221"/>
      <c r="C7" s="186" t="s">
        <v>669</v>
      </c>
    </row>
    <row r="8" spans="1:3" ht="18.75" customHeight="1" x14ac:dyDescent="0.3">
      <c r="A8" s="222"/>
      <c r="B8" s="221"/>
      <c r="C8" s="222"/>
    </row>
    <row r="9" spans="1:3" ht="14.4" x14ac:dyDescent="0.3">
      <c r="A9" s="220" t="s">
        <v>590</v>
      </c>
      <c r="B9" s="221"/>
      <c r="C9" s="220" t="s">
        <v>670</v>
      </c>
    </row>
    <row r="10" spans="1:3" ht="40.200000000000003" x14ac:dyDescent="0.3">
      <c r="A10" s="186" t="s">
        <v>671</v>
      </c>
      <c r="B10" s="221"/>
      <c r="C10" s="186" t="s">
        <v>672</v>
      </c>
    </row>
    <row r="11" spans="1:3" ht="113.25" customHeight="1" x14ac:dyDescent="0.25">
      <c r="A11" s="77" t="s">
        <v>839</v>
      </c>
      <c r="C11" s="186" t="s">
        <v>840</v>
      </c>
    </row>
    <row r="12" spans="1:3" ht="31.5" customHeight="1" x14ac:dyDescent="0.25">
      <c r="A12" s="186" t="s">
        <v>673</v>
      </c>
      <c r="C12" s="186" t="s">
        <v>674</v>
      </c>
    </row>
    <row r="13" spans="1:3" x14ac:dyDescent="0.25">
      <c r="A13" s="223"/>
    </row>
    <row r="14" spans="1:3" ht="24.6" customHeight="1" x14ac:dyDescent="0.25"/>
    <row r="15" spans="1:3" ht="24.6" customHeight="1" x14ac:dyDescent="0.25"/>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9"/>
  <sheetViews>
    <sheetView showGridLines="0" zoomScaleNormal="100" workbookViewId="0">
      <pane xSplit="2" ySplit="8" topLeftCell="C9" activePane="bottomRight" state="frozen"/>
      <selection pane="topRight" activeCell="C1" sqref="C1"/>
      <selection pane="bottomLeft" activeCell="A9" sqref="A9"/>
      <selection pane="bottomRight"/>
    </sheetView>
  </sheetViews>
  <sheetFormatPr defaultColWidth="9.109375" defaultRowHeight="13.8" x14ac:dyDescent="0.25"/>
  <cols>
    <col min="1" max="1" width="2.5546875" style="118" customWidth="1"/>
    <col min="2" max="2" width="19.6640625" style="118" customWidth="1"/>
    <col min="3" max="3" width="2.44140625" style="118" customWidth="1"/>
    <col min="4" max="4" width="9.109375" style="118"/>
    <col min="5" max="5" width="1.5546875" style="118" customWidth="1"/>
    <col min="6" max="6" width="1.44140625" style="118" customWidth="1"/>
    <col min="7" max="7" width="10" style="118" bestFit="1" customWidth="1"/>
    <col min="8" max="8" width="9.88671875" style="118" bestFit="1" customWidth="1"/>
    <col min="9" max="9" width="2.5546875" style="118" customWidth="1"/>
    <col min="10" max="10" width="13.5546875" style="118" bestFit="1" customWidth="1"/>
    <col min="11" max="16384" width="9.109375" style="118"/>
  </cols>
  <sheetData>
    <row r="1" spans="1:12" x14ac:dyDescent="0.25">
      <c r="A1" s="1" t="s">
        <v>477</v>
      </c>
      <c r="B1" s="1"/>
      <c r="C1" s="1"/>
      <c r="D1" s="1" t="s">
        <v>564</v>
      </c>
      <c r="E1" s="1"/>
      <c r="F1" s="1"/>
      <c r="G1" s="1"/>
      <c r="H1" s="1"/>
      <c r="I1" s="1"/>
      <c r="J1" s="1"/>
      <c r="K1" s="1"/>
      <c r="L1" s="1"/>
    </row>
    <row r="2" spans="1:12" ht="14.4" x14ac:dyDescent="0.3">
      <c r="A2" s="1"/>
      <c r="B2" s="1"/>
      <c r="C2" s="1"/>
      <c r="D2" s="1" t="s">
        <v>818</v>
      </c>
      <c r="E2" s="1"/>
      <c r="F2" s="1"/>
      <c r="G2" s="1"/>
      <c r="H2" s="1"/>
      <c r="I2" s="1"/>
      <c r="J2" s="1"/>
      <c r="K2" s="1"/>
      <c r="L2" s="1"/>
    </row>
    <row r="3" spans="1:12" x14ac:dyDescent="0.25">
      <c r="A3" s="3"/>
      <c r="B3" s="3"/>
      <c r="C3" s="3"/>
      <c r="D3" s="39" t="s">
        <v>445</v>
      </c>
      <c r="E3" s="3"/>
      <c r="F3" s="3"/>
      <c r="G3" s="3"/>
      <c r="H3" s="3"/>
      <c r="I3" s="3"/>
      <c r="J3" s="3"/>
      <c r="K3" s="3"/>
      <c r="L3" s="3"/>
    </row>
    <row r="4" spans="1:12" x14ac:dyDescent="0.25">
      <c r="A4" s="3"/>
      <c r="B4" s="3"/>
      <c r="C4" s="3"/>
      <c r="D4" s="39" t="s">
        <v>757</v>
      </c>
      <c r="E4" s="3"/>
      <c r="F4" s="3"/>
      <c r="G4" s="3"/>
      <c r="H4" s="3"/>
      <c r="I4" s="3"/>
      <c r="J4" s="3"/>
      <c r="K4" s="3"/>
      <c r="L4" s="3"/>
    </row>
    <row r="5" spans="1:12" x14ac:dyDescent="0.25">
      <c r="A5" s="8"/>
      <c r="B5" s="8"/>
      <c r="C5" s="8"/>
      <c r="D5" s="8"/>
      <c r="E5" s="8"/>
      <c r="F5" s="8"/>
      <c r="G5" s="8"/>
      <c r="H5" s="8"/>
      <c r="I5" s="8"/>
      <c r="J5" s="8"/>
      <c r="K5" s="8"/>
      <c r="L5" s="3"/>
    </row>
    <row r="6" spans="1:12" s="273" customFormat="1" x14ac:dyDescent="0.25">
      <c r="A6" s="315" t="s">
        <v>18</v>
      </c>
      <c r="B6" s="315"/>
      <c r="C6" s="315"/>
      <c r="D6" s="315"/>
      <c r="E6" s="315"/>
      <c r="F6" s="315"/>
      <c r="G6" s="315" t="s">
        <v>422</v>
      </c>
      <c r="H6" s="315"/>
      <c r="I6" s="315"/>
      <c r="J6" s="315" t="s">
        <v>423</v>
      </c>
      <c r="K6" s="315"/>
      <c r="L6" s="261"/>
    </row>
    <row r="7" spans="1:12" s="273" customFormat="1" x14ac:dyDescent="0.25">
      <c r="A7" s="331" t="s">
        <v>22</v>
      </c>
      <c r="B7" s="315"/>
      <c r="C7" s="315"/>
      <c r="D7" s="315"/>
      <c r="E7" s="315"/>
      <c r="F7" s="315"/>
      <c r="G7" s="333" t="s">
        <v>419</v>
      </c>
      <c r="H7" s="283"/>
      <c r="I7" s="283"/>
      <c r="J7" s="333" t="s">
        <v>421</v>
      </c>
      <c r="K7" s="283"/>
      <c r="L7" s="261"/>
    </row>
    <row r="8" spans="1:12" s="273" customFormat="1" x14ac:dyDescent="0.25">
      <c r="A8" s="283"/>
      <c r="B8" s="283"/>
      <c r="C8" s="283"/>
      <c r="D8" s="283"/>
      <c r="E8" s="283"/>
      <c r="F8" s="283"/>
      <c r="G8" s="260">
        <v>2024</v>
      </c>
      <c r="H8" s="260">
        <v>2025</v>
      </c>
      <c r="I8" s="283"/>
      <c r="J8" s="260">
        <v>2024</v>
      </c>
      <c r="K8" s="260">
        <v>2025</v>
      </c>
      <c r="L8" s="261"/>
    </row>
    <row r="9" spans="1:12" x14ac:dyDescent="0.25">
      <c r="A9" s="2"/>
      <c r="B9" s="2"/>
      <c r="C9" s="2"/>
      <c r="D9" s="2"/>
      <c r="E9" s="2"/>
      <c r="F9" s="2"/>
      <c r="G9" s="2"/>
      <c r="H9" s="2"/>
      <c r="I9" s="2"/>
      <c r="J9" s="2"/>
      <c r="K9" s="2"/>
      <c r="L9" s="26"/>
    </row>
    <row r="10" spans="1:12" x14ac:dyDescent="0.25">
      <c r="A10" s="2" t="s">
        <v>39</v>
      </c>
      <c r="B10" s="3"/>
      <c r="C10" s="3"/>
      <c r="D10" s="2"/>
      <c r="E10" s="2"/>
      <c r="F10" s="2"/>
      <c r="G10" s="15">
        <v>8255</v>
      </c>
      <c r="H10" s="15">
        <v>10500</v>
      </c>
      <c r="I10" s="84"/>
      <c r="J10" s="61">
        <v>20942</v>
      </c>
      <c r="K10" s="61">
        <v>16651</v>
      </c>
      <c r="L10" s="26"/>
    </row>
    <row r="11" spans="1:12" x14ac:dyDescent="0.25">
      <c r="A11" s="2" t="s">
        <v>40</v>
      </c>
      <c r="B11" s="3"/>
      <c r="C11" s="3"/>
      <c r="D11" s="2"/>
      <c r="E11" s="2"/>
      <c r="F11" s="2"/>
      <c r="G11" s="15">
        <v>6014</v>
      </c>
      <c r="H11" s="15">
        <v>4262</v>
      </c>
      <c r="I11" s="84"/>
      <c r="J11" s="61">
        <v>7639</v>
      </c>
      <c r="K11" s="61">
        <v>10915</v>
      </c>
      <c r="L11" s="26"/>
    </row>
    <row r="12" spans="1:12" x14ac:dyDescent="0.25">
      <c r="A12" s="2" t="s">
        <v>41</v>
      </c>
      <c r="B12" s="3"/>
      <c r="C12" s="3"/>
      <c r="D12" s="2"/>
      <c r="E12" s="2"/>
      <c r="F12" s="2"/>
      <c r="G12" s="15" t="s">
        <v>277</v>
      </c>
      <c r="H12" s="15" t="s">
        <v>277</v>
      </c>
      <c r="I12" s="84"/>
      <c r="J12" s="15" t="s">
        <v>277</v>
      </c>
      <c r="K12" s="15">
        <v>13</v>
      </c>
      <c r="L12" s="26"/>
    </row>
    <row r="13" spans="1:12" x14ac:dyDescent="0.25">
      <c r="A13" s="2" t="s">
        <v>105</v>
      </c>
      <c r="B13" s="3"/>
      <c r="C13" s="3"/>
      <c r="D13" s="2"/>
      <c r="E13" s="2"/>
      <c r="F13" s="2"/>
      <c r="G13" s="61">
        <v>4164806</v>
      </c>
      <c r="H13" s="61">
        <v>4276990</v>
      </c>
      <c r="I13" s="84"/>
      <c r="J13" s="15">
        <v>644376</v>
      </c>
      <c r="K13" s="15">
        <v>657857</v>
      </c>
      <c r="L13" s="26"/>
    </row>
    <row r="14" spans="1:12" x14ac:dyDescent="0.25">
      <c r="A14" s="2" t="s">
        <v>42</v>
      </c>
      <c r="B14" s="3"/>
      <c r="C14" s="3"/>
      <c r="D14" s="2"/>
      <c r="E14" s="2"/>
      <c r="F14" s="2"/>
      <c r="G14" s="15" t="s">
        <v>277</v>
      </c>
      <c r="H14" s="15" t="s">
        <v>277</v>
      </c>
      <c r="I14" s="84"/>
      <c r="J14" s="61">
        <v>16</v>
      </c>
      <c r="K14" s="15" t="s">
        <v>277</v>
      </c>
      <c r="L14" s="26"/>
    </row>
    <row r="15" spans="1:12" x14ac:dyDescent="0.25">
      <c r="A15" s="2" t="s">
        <v>43</v>
      </c>
      <c r="B15" s="2"/>
      <c r="C15" s="2"/>
      <c r="D15" s="2"/>
      <c r="E15" s="2"/>
      <c r="F15" s="2"/>
      <c r="G15" s="15">
        <v>22637</v>
      </c>
      <c r="H15" s="15">
        <v>5154</v>
      </c>
      <c r="I15" s="84"/>
      <c r="J15" s="15">
        <v>11257</v>
      </c>
      <c r="K15" s="15">
        <v>4812</v>
      </c>
      <c r="L15" s="26"/>
    </row>
    <row r="16" spans="1:12" x14ac:dyDescent="0.25">
      <c r="A16" s="2" t="s">
        <v>111</v>
      </c>
      <c r="B16" s="3"/>
      <c r="C16" s="3"/>
      <c r="D16" s="2"/>
      <c r="E16" s="2"/>
      <c r="F16" s="2"/>
      <c r="G16" s="15" t="s">
        <v>277</v>
      </c>
      <c r="H16" s="15" t="s">
        <v>277</v>
      </c>
      <c r="I16" s="84"/>
      <c r="J16" s="61">
        <v>3</v>
      </c>
      <c r="K16" s="15" t="s">
        <v>277</v>
      </c>
      <c r="L16" s="26"/>
    </row>
    <row r="17" spans="1:12" x14ac:dyDescent="0.25">
      <c r="A17" s="2" t="s">
        <v>30</v>
      </c>
      <c r="B17" s="2"/>
      <c r="C17" s="2"/>
      <c r="D17" s="2"/>
      <c r="E17" s="2"/>
      <c r="F17" s="2"/>
      <c r="G17" s="15">
        <v>553</v>
      </c>
      <c r="H17" s="15">
        <v>49</v>
      </c>
      <c r="I17" s="84"/>
      <c r="J17" s="15">
        <v>26679</v>
      </c>
      <c r="K17" s="15">
        <v>11190</v>
      </c>
      <c r="L17" s="26"/>
    </row>
    <row r="18" spans="1:12" x14ac:dyDescent="0.25">
      <c r="A18" s="2" t="s">
        <v>31</v>
      </c>
      <c r="B18" s="2"/>
      <c r="C18" s="2"/>
      <c r="D18" s="2"/>
      <c r="E18" s="2"/>
      <c r="F18" s="2"/>
      <c r="G18" s="61">
        <v>4802</v>
      </c>
      <c r="H18" s="15" t="s">
        <v>277</v>
      </c>
      <c r="I18" s="84"/>
      <c r="J18" s="61">
        <v>26323</v>
      </c>
      <c r="K18" s="61">
        <v>20561</v>
      </c>
      <c r="L18" s="26"/>
    </row>
    <row r="19" spans="1:12" x14ac:dyDescent="0.25">
      <c r="A19" s="2" t="s">
        <v>32</v>
      </c>
      <c r="B19" s="2"/>
      <c r="C19" s="2"/>
      <c r="D19" s="2"/>
      <c r="E19" s="2"/>
      <c r="F19" s="2"/>
      <c r="G19" s="15" t="s">
        <v>277</v>
      </c>
      <c r="H19" s="15">
        <v>4129</v>
      </c>
      <c r="I19" s="84"/>
      <c r="J19" s="61">
        <v>25900</v>
      </c>
      <c r="K19" s="61">
        <v>23231</v>
      </c>
      <c r="L19" s="26"/>
    </row>
    <row r="20" spans="1:12" x14ac:dyDescent="0.25">
      <c r="A20" s="2" t="s">
        <v>33</v>
      </c>
      <c r="B20" s="2"/>
      <c r="C20" s="2"/>
      <c r="D20" s="2"/>
      <c r="E20" s="2"/>
      <c r="F20" s="2"/>
      <c r="G20" s="63">
        <v>4890</v>
      </c>
      <c r="H20" s="63">
        <v>12017</v>
      </c>
      <c r="I20" s="84"/>
      <c r="J20" s="61">
        <v>86</v>
      </c>
      <c r="K20" s="61">
        <v>105</v>
      </c>
      <c r="L20" s="26"/>
    </row>
    <row r="21" spans="1:12" x14ac:dyDescent="0.25">
      <c r="A21" s="2" t="s">
        <v>84</v>
      </c>
      <c r="B21" s="3"/>
      <c r="C21" s="3"/>
      <c r="D21" s="2"/>
      <c r="E21" s="2"/>
      <c r="F21" s="2"/>
      <c r="G21" s="15" t="s">
        <v>277</v>
      </c>
      <c r="H21" s="15" t="s">
        <v>277</v>
      </c>
      <c r="I21" s="84"/>
      <c r="J21" s="15" t="s">
        <v>277</v>
      </c>
      <c r="K21" s="15" t="s">
        <v>277</v>
      </c>
      <c r="L21" s="26"/>
    </row>
    <row r="22" spans="1:12" x14ac:dyDescent="0.25">
      <c r="A22" s="2" t="s">
        <v>44</v>
      </c>
      <c r="B22" s="3"/>
      <c r="C22" s="3"/>
      <c r="D22" s="2"/>
      <c r="E22" s="2"/>
      <c r="F22" s="2"/>
      <c r="G22" s="15" t="s">
        <v>277</v>
      </c>
      <c r="H22" s="15" t="s">
        <v>277</v>
      </c>
      <c r="I22" s="84"/>
      <c r="J22" s="61">
        <v>135</v>
      </c>
      <c r="K22" s="61">
        <v>119</v>
      </c>
      <c r="L22" s="26"/>
    </row>
    <row r="23" spans="1:12" x14ac:dyDescent="0.25">
      <c r="A23" s="2" t="s">
        <v>112</v>
      </c>
      <c r="B23" s="3"/>
      <c r="C23" s="3"/>
      <c r="D23" s="2"/>
      <c r="E23" s="2"/>
      <c r="F23" s="2"/>
      <c r="G23" s="15">
        <v>127381</v>
      </c>
      <c r="H23" s="15">
        <v>115405</v>
      </c>
      <c r="I23" s="84"/>
      <c r="J23" s="15" t="s">
        <v>277</v>
      </c>
      <c r="K23" s="15">
        <v>64</v>
      </c>
      <c r="L23" s="26"/>
    </row>
    <row r="24" spans="1:12" x14ac:dyDescent="0.25">
      <c r="A24" s="2" t="s">
        <v>270</v>
      </c>
      <c r="B24" s="2"/>
      <c r="C24" s="2"/>
      <c r="D24" s="2"/>
      <c r="E24" s="2"/>
      <c r="F24" s="2"/>
      <c r="G24" s="15">
        <v>8945</v>
      </c>
      <c r="H24" s="15">
        <v>12933</v>
      </c>
      <c r="I24" s="84"/>
      <c r="J24" s="15">
        <v>50818</v>
      </c>
      <c r="K24" s="15">
        <v>39705</v>
      </c>
      <c r="L24" s="26"/>
    </row>
    <row r="25" spans="1:12" x14ac:dyDescent="0.25">
      <c r="A25" s="2" t="s">
        <v>45</v>
      </c>
      <c r="B25" s="3"/>
      <c r="C25" s="3"/>
      <c r="D25" s="2"/>
      <c r="E25" s="2"/>
      <c r="F25" s="2"/>
      <c r="G25" s="15" t="s">
        <v>277</v>
      </c>
      <c r="H25" s="15" t="s">
        <v>277</v>
      </c>
      <c r="I25" s="84"/>
      <c r="J25" s="15">
        <v>4</v>
      </c>
      <c r="K25" s="15">
        <v>20</v>
      </c>
      <c r="L25" s="26"/>
    </row>
    <row r="26" spans="1:12" x14ac:dyDescent="0.25">
      <c r="A26" s="2" t="s">
        <v>104</v>
      </c>
      <c r="B26" s="2"/>
      <c r="C26" s="2"/>
      <c r="D26" s="2"/>
      <c r="E26" s="2"/>
      <c r="F26" s="2"/>
      <c r="G26" s="10">
        <v>258091</v>
      </c>
      <c r="H26" s="10">
        <v>331922</v>
      </c>
      <c r="I26" s="84"/>
      <c r="J26" s="61">
        <v>167620</v>
      </c>
      <c r="K26" s="61">
        <v>171875</v>
      </c>
      <c r="L26" s="26"/>
    </row>
    <row r="27" spans="1:12" x14ac:dyDescent="0.25">
      <c r="A27" s="2" t="s">
        <v>85</v>
      </c>
      <c r="B27" s="3"/>
      <c r="C27" s="3"/>
      <c r="D27" s="2"/>
      <c r="E27" s="2"/>
      <c r="F27" s="2"/>
      <c r="G27" s="15" t="s">
        <v>277</v>
      </c>
      <c r="H27" s="15" t="s">
        <v>277</v>
      </c>
      <c r="I27" s="84"/>
      <c r="J27" s="15" t="s">
        <v>277</v>
      </c>
      <c r="K27" s="15">
        <v>21</v>
      </c>
      <c r="L27" s="26"/>
    </row>
    <row r="28" spans="1:12" x14ac:dyDescent="0.25">
      <c r="A28" s="2" t="s">
        <v>86</v>
      </c>
      <c r="B28" s="2"/>
      <c r="C28" s="2"/>
      <c r="D28" s="2"/>
      <c r="E28" s="2"/>
      <c r="F28" s="2"/>
      <c r="G28" s="15" t="s">
        <v>277</v>
      </c>
      <c r="H28" s="15">
        <v>142</v>
      </c>
      <c r="I28" s="84"/>
      <c r="J28" s="61">
        <v>59675</v>
      </c>
      <c r="K28" s="61">
        <v>38067</v>
      </c>
      <c r="L28" s="26"/>
    </row>
    <row r="29" spans="1:12" x14ac:dyDescent="0.25">
      <c r="A29" s="2" t="s">
        <v>108</v>
      </c>
      <c r="B29" s="3"/>
      <c r="C29" s="3"/>
      <c r="D29" s="2"/>
      <c r="E29" s="2"/>
      <c r="F29" s="2"/>
      <c r="G29" s="15" t="s">
        <v>277</v>
      </c>
      <c r="H29" s="15" t="s">
        <v>277</v>
      </c>
      <c r="I29" s="84"/>
      <c r="J29" s="15">
        <v>4288</v>
      </c>
      <c r="K29" s="15">
        <v>4498</v>
      </c>
      <c r="L29" s="26"/>
    </row>
    <row r="30" spans="1:12" x14ac:dyDescent="0.25">
      <c r="A30" s="2" t="s">
        <v>38</v>
      </c>
      <c r="B30" s="2"/>
      <c r="C30" s="2"/>
      <c r="D30" s="2"/>
      <c r="E30" s="2"/>
      <c r="F30" s="2"/>
      <c r="G30" s="15" t="s">
        <v>277</v>
      </c>
      <c r="H30" s="15">
        <v>58</v>
      </c>
      <c r="I30" s="84"/>
      <c r="J30" s="61">
        <v>139</v>
      </c>
      <c r="K30" s="61">
        <v>174</v>
      </c>
      <c r="L30" s="26"/>
    </row>
    <row r="31" spans="1:12" x14ac:dyDescent="0.25">
      <c r="A31" s="2" t="s">
        <v>34</v>
      </c>
      <c r="B31" s="2"/>
      <c r="C31" s="2"/>
      <c r="D31" s="2"/>
      <c r="E31" s="2"/>
      <c r="F31" s="2"/>
      <c r="G31" s="15">
        <v>25560</v>
      </c>
      <c r="H31" s="15">
        <v>30668</v>
      </c>
      <c r="I31" s="84"/>
      <c r="J31" s="61">
        <v>27314</v>
      </c>
      <c r="K31" s="61">
        <v>15274</v>
      </c>
      <c r="L31" s="26"/>
    </row>
    <row r="32" spans="1:12" x14ac:dyDescent="0.25">
      <c r="A32" s="2" t="s">
        <v>87</v>
      </c>
      <c r="B32" s="2"/>
      <c r="C32" s="2"/>
      <c r="D32" s="2"/>
      <c r="E32" s="2"/>
      <c r="F32" s="2"/>
      <c r="G32" s="10">
        <v>18400722</v>
      </c>
      <c r="H32" s="10">
        <v>19106238</v>
      </c>
      <c r="I32" s="84"/>
      <c r="J32" s="61">
        <v>1158060</v>
      </c>
      <c r="K32" s="61">
        <v>1088842</v>
      </c>
      <c r="L32" s="26"/>
    </row>
    <row r="33" spans="1:12" x14ac:dyDescent="0.25">
      <c r="A33" s="2" t="s">
        <v>88</v>
      </c>
      <c r="B33" s="2"/>
      <c r="C33" s="2"/>
      <c r="D33" s="2"/>
      <c r="E33" s="2"/>
      <c r="F33" s="2"/>
      <c r="G33" s="10">
        <v>46259</v>
      </c>
      <c r="H33" s="15" t="s">
        <v>277</v>
      </c>
      <c r="I33" s="84"/>
      <c r="J33" s="61">
        <v>1890</v>
      </c>
      <c r="K33" s="61">
        <v>1413</v>
      </c>
      <c r="L33" s="26"/>
    </row>
    <row r="34" spans="1:12" x14ac:dyDescent="0.25">
      <c r="A34" s="2" t="s">
        <v>89</v>
      </c>
      <c r="B34" s="3"/>
      <c r="C34" s="3"/>
      <c r="D34" s="2"/>
      <c r="E34" s="2"/>
      <c r="F34" s="2"/>
      <c r="G34" s="10">
        <v>362951</v>
      </c>
      <c r="H34" s="10">
        <v>340108</v>
      </c>
      <c r="I34" s="84"/>
      <c r="J34" s="61">
        <v>1382</v>
      </c>
      <c r="K34" s="61">
        <v>1162</v>
      </c>
      <c r="L34" s="26"/>
    </row>
    <row r="35" spans="1:12" x14ac:dyDescent="0.25">
      <c r="A35" s="2" t="s">
        <v>90</v>
      </c>
      <c r="B35" s="3"/>
      <c r="C35" s="3"/>
      <c r="D35" s="2"/>
      <c r="E35" s="2"/>
      <c r="F35" s="2"/>
      <c r="G35" s="10">
        <v>78283</v>
      </c>
      <c r="H35" s="10">
        <v>87753</v>
      </c>
      <c r="I35" s="84"/>
      <c r="J35" s="61">
        <v>368</v>
      </c>
      <c r="K35" s="61">
        <v>165</v>
      </c>
      <c r="L35" s="26"/>
    </row>
    <row r="36" spans="1:12" x14ac:dyDescent="0.25">
      <c r="A36" s="2" t="s">
        <v>109</v>
      </c>
      <c r="B36" s="2"/>
      <c r="C36" s="2"/>
      <c r="D36" s="2"/>
      <c r="E36" s="2"/>
      <c r="F36" s="2"/>
      <c r="G36" s="15" t="s">
        <v>277</v>
      </c>
      <c r="H36" s="15" t="s">
        <v>277</v>
      </c>
      <c r="I36" s="84"/>
      <c r="J36" s="61">
        <v>15601</v>
      </c>
      <c r="K36" s="61">
        <v>9103</v>
      </c>
      <c r="L36" s="26"/>
    </row>
    <row r="37" spans="1:12" x14ac:dyDescent="0.25">
      <c r="A37" s="2" t="s">
        <v>46</v>
      </c>
      <c r="B37" s="3"/>
      <c r="C37" s="3"/>
      <c r="D37" s="2"/>
      <c r="E37" s="2"/>
      <c r="F37" s="2"/>
      <c r="G37" s="15" t="s">
        <v>277</v>
      </c>
      <c r="H37" s="15" t="s">
        <v>277</v>
      </c>
      <c r="I37" s="84"/>
      <c r="J37" s="18">
        <v>14</v>
      </c>
      <c r="K37" s="15" t="s">
        <v>277</v>
      </c>
      <c r="L37" s="26"/>
    </row>
    <row r="38" spans="1:12" x14ac:dyDescent="0.25">
      <c r="A38" s="2" t="s">
        <v>491</v>
      </c>
      <c r="B38" s="3"/>
      <c r="C38" s="3"/>
      <c r="D38" s="2"/>
      <c r="E38" s="2"/>
      <c r="F38" s="2"/>
      <c r="G38" s="15">
        <v>13435</v>
      </c>
      <c r="H38" s="15">
        <v>20612</v>
      </c>
      <c r="I38" s="84"/>
      <c r="J38" s="17">
        <v>1261</v>
      </c>
      <c r="K38" s="17">
        <v>983</v>
      </c>
      <c r="L38" s="26"/>
    </row>
    <row r="39" spans="1:12" x14ac:dyDescent="0.25">
      <c r="A39" s="2" t="s">
        <v>47</v>
      </c>
      <c r="B39" s="3"/>
      <c r="C39" s="3"/>
      <c r="D39" s="2"/>
      <c r="E39" s="2"/>
      <c r="F39" s="2"/>
      <c r="G39" s="15" t="s">
        <v>277</v>
      </c>
      <c r="H39" s="15" t="s">
        <v>277</v>
      </c>
      <c r="I39" s="84"/>
      <c r="J39" s="15" t="s">
        <v>277</v>
      </c>
      <c r="K39" s="15" t="s">
        <v>277</v>
      </c>
      <c r="L39" s="26"/>
    </row>
    <row r="40" spans="1:12" x14ac:dyDescent="0.25">
      <c r="A40" s="2" t="s">
        <v>785</v>
      </c>
      <c r="B40" s="3"/>
      <c r="C40" s="20"/>
      <c r="D40" s="2"/>
      <c r="E40" s="2"/>
      <c r="F40" s="2"/>
      <c r="G40" s="15" t="s">
        <v>277</v>
      </c>
      <c r="H40" s="15" t="s">
        <v>277</v>
      </c>
      <c r="I40" s="84"/>
      <c r="J40" s="61">
        <v>125</v>
      </c>
      <c r="K40" s="15">
        <v>227</v>
      </c>
      <c r="L40" s="26"/>
    </row>
    <row r="41" spans="1:12" x14ac:dyDescent="0.25">
      <c r="A41" s="2" t="s">
        <v>35</v>
      </c>
      <c r="B41" s="2"/>
      <c r="C41" s="2"/>
      <c r="D41" s="2"/>
      <c r="E41" s="2"/>
      <c r="F41" s="2"/>
      <c r="G41" s="121">
        <v>221</v>
      </c>
      <c r="H41" s="121">
        <v>2</v>
      </c>
      <c r="I41" s="84"/>
      <c r="J41" s="61">
        <v>36231</v>
      </c>
      <c r="K41" s="61">
        <v>26474</v>
      </c>
      <c r="L41" s="26"/>
    </row>
    <row r="42" spans="1:12" x14ac:dyDescent="0.25">
      <c r="A42" s="2" t="s">
        <v>48</v>
      </c>
      <c r="B42" s="3"/>
      <c r="C42" s="3"/>
      <c r="D42" s="2"/>
      <c r="E42" s="2"/>
      <c r="F42" s="2"/>
      <c r="G42" s="15" t="s">
        <v>277</v>
      </c>
      <c r="H42" s="15" t="s">
        <v>277</v>
      </c>
      <c r="I42" s="84"/>
      <c r="J42" s="63">
        <v>4</v>
      </c>
      <c r="K42" s="63">
        <v>18</v>
      </c>
      <c r="L42" s="26"/>
    </row>
    <row r="43" spans="1:12" x14ac:dyDescent="0.25">
      <c r="A43" s="2" t="s">
        <v>36</v>
      </c>
      <c r="B43" s="2"/>
      <c r="C43" s="2"/>
      <c r="D43" s="2"/>
      <c r="E43" s="2"/>
      <c r="F43" s="2"/>
      <c r="G43" s="121">
        <v>4155</v>
      </c>
      <c r="H43" s="121">
        <v>5082</v>
      </c>
      <c r="I43" s="84"/>
      <c r="J43" s="61">
        <v>4496</v>
      </c>
      <c r="K43" s="61">
        <v>4761</v>
      </c>
      <c r="L43" s="26"/>
    </row>
    <row r="44" spans="1:12" x14ac:dyDescent="0.25">
      <c r="A44" s="2" t="s">
        <v>91</v>
      </c>
      <c r="B44" s="3"/>
      <c r="C44" s="3"/>
      <c r="D44" s="3"/>
      <c r="E44" s="3"/>
      <c r="F44" s="3"/>
      <c r="G44" s="121">
        <v>82170</v>
      </c>
      <c r="H44" s="121">
        <v>88009</v>
      </c>
      <c r="I44" s="84"/>
      <c r="J44" s="61">
        <v>28679</v>
      </c>
      <c r="K44" s="61">
        <v>16032</v>
      </c>
      <c r="L44" s="26"/>
    </row>
    <row r="45" spans="1:12" x14ac:dyDescent="0.25">
      <c r="A45" s="2" t="s">
        <v>92</v>
      </c>
      <c r="B45" s="2"/>
      <c r="C45" s="2"/>
      <c r="D45" s="2"/>
      <c r="E45" s="2"/>
      <c r="F45" s="2"/>
      <c r="G45" s="121">
        <v>4606</v>
      </c>
      <c r="H45" s="121">
        <v>7369</v>
      </c>
      <c r="I45" s="84"/>
      <c r="J45" s="61">
        <v>7851</v>
      </c>
      <c r="K45" s="61">
        <v>9408</v>
      </c>
      <c r="L45" s="26"/>
    </row>
    <row r="46" spans="1:12" x14ac:dyDescent="0.25">
      <c r="A46" s="2" t="s">
        <v>93</v>
      </c>
      <c r="B46" s="2"/>
      <c r="C46" s="2"/>
      <c r="D46" s="2"/>
      <c r="E46" s="2"/>
      <c r="F46" s="2"/>
      <c r="G46" s="15" t="s">
        <v>277</v>
      </c>
      <c r="H46" s="15">
        <v>159</v>
      </c>
      <c r="I46" s="84"/>
      <c r="J46" s="61">
        <v>598</v>
      </c>
      <c r="K46" s="61">
        <v>475</v>
      </c>
      <c r="L46" s="26"/>
    </row>
    <row r="47" spans="1:12" x14ac:dyDescent="0.25">
      <c r="A47" s="2" t="s">
        <v>49</v>
      </c>
      <c r="B47" s="3"/>
      <c r="C47" s="3"/>
      <c r="D47" s="2"/>
      <c r="E47" s="2"/>
      <c r="F47" s="2"/>
      <c r="G47" s="121">
        <v>26864</v>
      </c>
      <c r="H47" s="121">
        <v>20066</v>
      </c>
      <c r="I47" s="84"/>
      <c r="J47" s="61">
        <v>43944</v>
      </c>
      <c r="K47" s="61">
        <v>28350</v>
      </c>
      <c r="L47" s="26"/>
    </row>
    <row r="48" spans="1:12" x14ac:dyDescent="0.25">
      <c r="A48" s="9" t="s">
        <v>37</v>
      </c>
      <c r="B48" s="9"/>
      <c r="C48" s="9"/>
      <c r="D48" s="9"/>
      <c r="E48" s="9"/>
      <c r="F48" s="9"/>
      <c r="G48" s="121">
        <v>678</v>
      </c>
      <c r="H48" s="121">
        <v>2057</v>
      </c>
      <c r="I48" s="108"/>
      <c r="J48" s="64">
        <v>1702</v>
      </c>
      <c r="K48" s="64">
        <v>374</v>
      </c>
      <c r="L48" s="25"/>
    </row>
    <row r="49" spans="1:12" x14ac:dyDescent="0.25">
      <c r="A49" s="259" t="s">
        <v>721</v>
      </c>
      <c r="B49" s="278"/>
      <c r="C49" s="278"/>
      <c r="D49" s="278"/>
      <c r="E49" s="278"/>
      <c r="F49" s="278"/>
      <c r="G49" s="279">
        <f>SUM(G10:G48)</f>
        <v>23652278</v>
      </c>
      <c r="H49" s="279">
        <v>24481684</v>
      </c>
      <c r="I49" s="279"/>
      <c r="J49" s="279">
        <f>SUM(J10:J48)</f>
        <v>2375420</v>
      </c>
      <c r="K49" s="279">
        <v>2202939</v>
      </c>
      <c r="L49" s="25"/>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63"/>
  <sheetViews>
    <sheetView showGridLines="0" zoomScaleNormal="100" zoomScaleSheetLayoutView="100" workbookViewId="0">
      <pane xSplit="2" ySplit="10" topLeftCell="C11" activePane="bottomRight" state="frozen"/>
      <selection pane="topRight" activeCell="C1" sqref="C1"/>
      <selection pane="bottomLeft" activeCell="A11" sqref="A11"/>
      <selection pane="bottomRight"/>
    </sheetView>
  </sheetViews>
  <sheetFormatPr defaultColWidth="9.109375" defaultRowHeight="11.4" x14ac:dyDescent="0.2"/>
  <cols>
    <col min="1" max="1" width="2.6640625" style="26" customWidth="1"/>
    <col min="2" max="2" width="17.33203125" style="26" customWidth="1"/>
    <col min="3" max="3" width="2.44140625" style="26" customWidth="1"/>
    <col min="4" max="4" width="1.5546875" style="26" customWidth="1"/>
    <col min="5" max="5" width="9.88671875" style="26" bestFit="1" customWidth="1"/>
    <col min="6" max="6" width="2" style="26" customWidth="1"/>
    <col min="7" max="7" width="9.88671875" style="26" bestFit="1" customWidth="1"/>
    <col min="8" max="8" width="5.5546875" style="26" bestFit="1" customWidth="1"/>
    <col min="9" max="9" width="9.88671875" style="32" bestFit="1" customWidth="1"/>
    <col min="10" max="10" width="3.44140625" style="32" customWidth="1"/>
    <col min="11" max="11" width="15.44140625" style="32" customWidth="1"/>
    <col min="12" max="12" width="3.5546875" style="26" customWidth="1"/>
    <col min="13" max="13" width="13.44140625" style="26" customWidth="1"/>
    <col min="14" max="16384" width="9.109375" style="26"/>
  </cols>
  <sheetData>
    <row r="1" spans="1:14" s="25" customFormat="1" ht="12.75" customHeight="1" x14ac:dyDescent="0.25">
      <c r="A1" s="1" t="s">
        <v>478</v>
      </c>
      <c r="B1" s="1"/>
      <c r="C1" s="1"/>
      <c r="D1" s="1"/>
      <c r="E1" s="1" t="s">
        <v>444</v>
      </c>
      <c r="F1" s="1"/>
      <c r="G1" s="1"/>
      <c r="H1" s="1"/>
      <c r="I1" s="1"/>
      <c r="J1" s="1"/>
      <c r="K1" s="1"/>
      <c r="L1" s="1"/>
      <c r="M1" s="1"/>
      <c r="N1" s="1"/>
    </row>
    <row r="2" spans="1:14" s="25" customFormat="1" ht="12.75" customHeight="1" x14ac:dyDescent="0.3">
      <c r="A2" s="1"/>
      <c r="B2" s="1"/>
      <c r="C2" s="1"/>
      <c r="D2" s="1"/>
      <c r="E2" s="1" t="s">
        <v>818</v>
      </c>
      <c r="F2" s="1"/>
      <c r="G2" s="1"/>
      <c r="H2" s="1"/>
      <c r="I2" s="1"/>
      <c r="J2" s="1"/>
      <c r="K2" s="1"/>
      <c r="L2" s="1"/>
      <c r="M2" s="1"/>
      <c r="N2" s="1"/>
    </row>
    <row r="3" spans="1:14" s="25" customFormat="1" ht="12.75" customHeight="1" x14ac:dyDescent="0.25">
      <c r="A3" s="3"/>
      <c r="B3" s="3"/>
      <c r="C3" s="3"/>
      <c r="D3" s="3"/>
      <c r="E3" s="39" t="s">
        <v>454</v>
      </c>
      <c r="F3" s="3"/>
      <c r="G3" s="3"/>
      <c r="H3" s="3"/>
      <c r="I3" s="3"/>
      <c r="J3" s="3"/>
      <c r="K3" s="3"/>
      <c r="L3" s="3"/>
      <c r="M3" s="3"/>
      <c r="N3" s="3"/>
    </row>
    <row r="4" spans="1:14" s="25" customFormat="1" ht="12.75" customHeight="1" x14ac:dyDescent="0.3">
      <c r="A4" s="3"/>
      <c r="B4" s="3"/>
      <c r="C4" s="3"/>
      <c r="D4" s="3"/>
      <c r="E4" s="39" t="s">
        <v>758</v>
      </c>
      <c r="F4" s="3"/>
      <c r="G4" s="3"/>
      <c r="H4" s="3"/>
      <c r="I4" s="3"/>
      <c r="J4" s="3"/>
      <c r="K4" s="3"/>
      <c r="L4" s="3"/>
      <c r="M4" s="3"/>
      <c r="N4" s="3"/>
    </row>
    <row r="5" spans="1:14" ht="12.75" customHeight="1" x14ac:dyDescent="0.25">
      <c r="A5" s="8"/>
      <c r="B5" s="8"/>
      <c r="C5" s="8"/>
      <c r="D5" s="8"/>
      <c r="E5" s="8"/>
      <c r="F5" s="8"/>
      <c r="G5" s="8"/>
      <c r="H5" s="8"/>
      <c r="I5" s="8"/>
      <c r="J5" s="8"/>
      <c r="K5" s="8"/>
      <c r="L5" s="8"/>
      <c r="M5" s="8"/>
      <c r="N5" s="3"/>
    </row>
    <row r="6" spans="1:14" s="261" customFormat="1" ht="12.75" customHeight="1" x14ac:dyDescent="0.25">
      <c r="A6" s="315" t="s">
        <v>18</v>
      </c>
      <c r="B6" s="315"/>
      <c r="C6" s="315"/>
      <c r="D6" s="315"/>
      <c r="E6" s="315"/>
      <c r="F6" s="315"/>
      <c r="G6" s="336" t="s">
        <v>19</v>
      </c>
      <c r="H6" s="336"/>
      <c r="I6" s="336" t="s">
        <v>19</v>
      </c>
      <c r="J6" s="315"/>
      <c r="K6" s="315" t="s">
        <v>50</v>
      </c>
      <c r="L6" s="315"/>
      <c r="M6" s="315" t="s">
        <v>51</v>
      </c>
      <c r="N6" s="315"/>
    </row>
    <row r="7" spans="1:14" s="261" customFormat="1" ht="12.75" customHeight="1" x14ac:dyDescent="0.25">
      <c r="A7" s="331" t="s">
        <v>22</v>
      </c>
      <c r="B7" s="315"/>
      <c r="C7" s="315"/>
      <c r="D7" s="315"/>
      <c r="E7" s="315"/>
      <c r="F7" s="315"/>
      <c r="G7" s="337" t="s">
        <v>9</v>
      </c>
      <c r="H7" s="336"/>
      <c r="I7" s="337" t="s">
        <v>9</v>
      </c>
      <c r="J7" s="315"/>
      <c r="K7" s="333" t="s">
        <v>52</v>
      </c>
      <c r="L7" s="283"/>
      <c r="M7" s="333" t="s">
        <v>53</v>
      </c>
      <c r="N7" s="315"/>
    </row>
    <row r="8" spans="1:14" ht="12.75" customHeight="1" x14ac:dyDescent="0.2">
      <c r="A8" s="2"/>
      <c r="B8" s="2"/>
      <c r="C8" s="2"/>
      <c r="D8" s="2"/>
      <c r="E8" s="2"/>
      <c r="F8" s="2"/>
      <c r="G8" s="2"/>
      <c r="H8" s="2"/>
      <c r="I8" s="2"/>
      <c r="J8" s="2"/>
      <c r="K8" s="17" t="s">
        <v>64</v>
      </c>
      <c r="L8" s="17"/>
      <c r="M8" s="17" t="s">
        <v>64</v>
      </c>
      <c r="N8" s="2"/>
    </row>
    <row r="9" spans="1:14" ht="12.75" customHeight="1" x14ac:dyDescent="0.2">
      <c r="A9" s="2"/>
      <c r="B9" s="2"/>
      <c r="C9" s="2"/>
      <c r="D9" s="2"/>
      <c r="E9" s="2"/>
      <c r="F9" s="2"/>
      <c r="G9" s="9"/>
      <c r="H9" s="9"/>
      <c r="I9" s="9"/>
      <c r="J9" s="9"/>
      <c r="K9" s="106" t="s">
        <v>57</v>
      </c>
      <c r="L9" s="19"/>
      <c r="M9" s="106" t="s">
        <v>57</v>
      </c>
      <c r="N9" s="2"/>
    </row>
    <row r="10" spans="1:14" s="261" customFormat="1" ht="12.75" customHeight="1" x14ac:dyDescent="0.25">
      <c r="A10" s="283"/>
      <c r="B10" s="283"/>
      <c r="C10" s="283"/>
      <c r="D10" s="283"/>
      <c r="E10" s="283"/>
      <c r="F10" s="283"/>
      <c r="G10" s="283">
        <v>2024</v>
      </c>
      <c r="H10" s="283"/>
      <c r="I10" s="283">
        <v>2025</v>
      </c>
      <c r="J10" s="283"/>
      <c r="K10" s="283">
        <v>2025</v>
      </c>
      <c r="L10" s="283"/>
      <c r="M10" s="283">
        <v>2025</v>
      </c>
      <c r="N10" s="315"/>
    </row>
    <row r="11" spans="1:14" ht="12.75" customHeight="1" x14ac:dyDescent="0.2">
      <c r="A11" s="2"/>
      <c r="B11" s="2"/>
      <c r="C11" s="2"/>
      <c r="D11" s="2"/>
      <c r="E11" s="2"/>
      <c r="F11" s="2"/>
      <c r="G11" s="2"/>
      <c r="H11" s="2"/>
      <c r="I11" s="2"/>
      <c r="J11" s="2"/>
      <c r="K11" s="2"/>
      <c r="L11" s="2"/>
      <c r="M11" s="2"/>
      <c r="N11" s="2"/>
    </row>
    <row r="12" spans="1:14" ht="12.75" customHeight="1" x14ac:dyDescent="0.25">
      <c r="A12" s="2" t="s">
        <v>39</v>
      </c>
      <c r="B12" s="3"/>
      <c r="C12" s="3"/>
      <c r="D12" s="2"/>
      <c r="E12" s="2"/>
      <c r="F12" s="2"/>
      <c r="G12" s="15">
        <v>74001</v>
      </c>
      <c r="H12" s="84"/>
      <c r="I12" s="15">
        <v>66647</v>
      </c>
      <c r="J12" s="84"/>
      <c r="K12" s="37">
        <v>23042</v>
      </c>
      <c r="L12" s="84"/>
      <c r="M12" s="28">
        <v>43605</v>
      </c>
      <c r="N12" s="163"/>
    </row>
    <row r="13" spans="1:14" ht="12.75" customHeight="1" x14ac:dyDescent="0.25">
      <c r="A13" s="2" t="s">
        <v>40</v>
      </c>
      <c r="B13" s="3"/>
      <c r="C13" s="3"/>
      <c r="D13" s="2"/>
      <c r="E13" s="2"/>
      <c r="F13" s="2"/>
      <c r="G13" s="15">
        <v>9006</v>
      </c>
      <c r="H13" s="84"/>
      <c r="I13" s="15">
        <v>9037</v>
      </c>
      <c r="J13" s="84"/>
      <c r="K13" s="37">
        <v>8346</v>
      </c>
      <c r="L13" s="84"/>
      <c r="M13" s="28">
        <v>691</v>
      </c>
      <c r="N13" s="163"/>
    </row>
    <row r="14" spans="1:14" ht="12.75" customHeight="1" x14ac:dyDescent="0.25">
      <c r="A14" s="2" t="s">
        <v>41</v>
      </c>
      <c r="B14" s="3"/>
      <c r="C14" s="3"/>
      <c r="D14" s="2"/>
      <c r="E14" s="2"/>
      <c r="F14" s="2"/>
      <c r="G14" s="15">
        <v>29482</v>
      </c>
      <c r="H14" s="84"/>
      <c r="I14" s="15">
        <v>30278</v>
      </c>
      <c r="J14" s="84"/>
      <c r="K14" s="15">
        <v>18</v>
      </c>
      <c r="L14" s="84"/>
      <c r="M14" s="28">
        <v>30260</v>
      </c>
      <c r="N14" s="163"/>
    </row>
    <row r="15" spans="1:14" ht="12.75" customHeight="1" x14ac:dyDescent="0.25">
      <c r="A15" s="2" t="s">
        <v>105</v>
      </c>
      <c r="B15" s="3"/>
      <c r="C15" s="3"/>
      <c r="D15" s="2"/>
      <c r="E15" s="2"/>
      <c r="F15" s="2"/>
      <c r="G15" s="15">
        <v>3475595</v>
      </c>
      <c r="H15" s="84"/>
      <c r="I15" s="15">
        <v>3454972</v>
      </c>
      <c r="J15" s="84"/>
      <c r="K15" s="37">
        <v>3097213</v>
      </c>
      <c r="L15" s="84"/>
      <c r="M15" s="28">
        <v>357759</v>
      </c>
      <c r="N15" s="163"/>
    </row>
    <row r="16" spans="1:14" ht="12.75" customHeight="1" x14ac:dyDescent="0.25">
      <c r="A16" s="2" t="s">
        <v>42</v>
      </c>
      <c r="B16" s="3"/>
      <c r="C16" s="3"/>
      <c r="D16" s="2"/>
      <c r="E16" s="2"/>
      <c r="F16" s="2"/>
      <c r="G16" s="15">
        <v>8308</v>
      </c>
      <c r="H16" s="84"/>
      <c r="I16" s="15">
        <v>8362</v>
      </c>
      <c r="J16" s="84"/>
      <c r="K16" s="37">
        <v>0</v>
      </c>
      <c r="L16" s="84"/>
      <c r="M16" s="28">
        <v>8362</v>
      </c>
      <c r="N16" s="163"/>
    </row>
    <row r="17" spans="1:14" ht="12.75" customHeight="1" x14ac:dyDescent="0.2">
      <c r="A17" s="2" t="s">
        <v>43</v>
      </c>
      <c r="B17" s="2"/>
      <c r="C17" s="2"/>
      <c r="D17" s="2"/>
      <c r="E17" s="2"/>
      <c r="F17" s="2"/>
      <c r="G17" s="15">
        <v>78764</v>
      </c>
      <c r="H17" s="84"/>
      <c r="I17" s="15">
        <v>52178</v>
      </c>
      <c r="J17" s="84"/>
      <c r="K17" s="37">
        <v>6285</v>
      </c>
      <c r="L17" s="84"/>
      <c r="M17" s="28">
        <v>45893</v>
      </c>
      <c r="N17" s="163"/>
    </row>
    <row r="18" spans="1:14" ht="12.75" customHeight="1" x14ac:dyDescent="0.25">
      <c r="A18" s="2" t="s">
        <v>111</v>
      </c>
      <c r="B18" s="3"/>
      <c r="C18" s="3"/>
      <c r="D18" s="2"/>
      <c r="E18" s="2"/>
      <c r="F18" s="2"/>
      <c r="G18" s="15">
        <v>20791</v>
      </c>
      <c r="H18" s="84"/>
      <c r="I18" s="15">
        <v>19805</v>
      </c>
      <c r="J18" s="84"/>
      <c r="K18" s="37">
        <v>0</v>
      </c>
      <c r="L18" s="84"/>
      <c r="M18" s="28">
        <v>19805</v>
      </c>
      <c r="N18" s="163"/>
    </row>
    <row r="19" spans="1:14" ht="12.75" customHeight="1" x14ac:dyDescent="0.2">
      <c r="A19" s="2" t="s">
        <v>30</v>
      </c>
      <c r="B19" s="2"/>
      <c r="C19" s="2"/>
      <c r="D19" s="2"/>
      <c r="E19" s="2"/>
      <c r="F19" s="2"/>
      <c r="G19" s="15">
        <v>18759</v>
      </c>
      <c r="H19" s="84"/>
      <c r="I19" s="15">
        <v>7659</v>
      </c>
      <c r="J19" s="84"/>
      <c r="K19" s="37">
        <v>6279</v>
      </c>
      <c r="L19" s="84"/>
      <c r="M19" s="28">
        <v>1380</v>
      </c>
      <c r="N19" s="163"/>
    </row>
    <row r="20" spans="1:14" ht="12.75" customHeight="1" x14ac:dyDescent="0.2">
      <c r="A20" s="2" t="s">
        <v>31</v>
      </c>
      <c r="B20" s="2"/>
      <c r="C20" s="2"/>
      <c r="D20" s="2"/>
      <c r="E20" s="2"/>
      <c r="F20" s="2"/>
      <c r="G20" s="15">
        <v>72315</v>
      </c>
      <c r="H20" s="84"/>
      <c r="I20" s="15">
        <v>63105</v>
      </c>
      <c r="J20" s="84"/>
      <c r="K20" s="37">
        <v>11131</v>
      </c>
      <c r="L20" s="84"/>
      <c r="M20" s="28">
        <v>51974</v>
      </c>
      <c r="N20" s="163"/>
    </row>
    <row r="21" spans="1:14" ht="12.75" customHeight="1" x14ac:dyDescent="0.2">
      <c r="A21" s="2" t="s">
        <v>32</v>
      </c>
      <c r="B21" s="2"/>
      <c r="C21" s="2"/>
      <c r="D21" s="2"/>
      <c r="E21" s="2"/>
      <c r="F21" s="2"/>
      <c r="G21" s="15">
        <v>15267</v>
      </c>
      <c r="H21" s="84"/>
      <c r="I21" s="15">
        <v>26099</v>
      </c>
      <c r="J21" s="84"/>
      <c r="K21" s="37">
        <v>22496</v>
      </c>
      <c r="L21" s="84"/>
      <c r="M21" s="28">
        <v>3603</v>
      </c>
      <c r="N21" s="163"/>
    </row>
    <row r="22" spans="1:14" ht="12.75" customHeight="1" x14ac:dyDescent="0.2">
      <c r="A22" s="2" t="s">
        <v>33</v>
      </c>
      <c r="B22" s="2"/>
      <c r="C22" s="2"/>
      <c r="D22" s="2"/>
      <c r="E22" s="2"/>
      <c r="F22" s="2"/>
      <c r="G22" s="15">
        <v>152816</v>
      </c>
      <c r="H22" s="84"/>
      <c r="I22" s="15">
        <v>167283</v>
      </c>
      <c r="J22" s="84"/>
      <c r="K22" s="37">
        <v>10603</v>
      </c>
      <c r="L22" s="84"/>
      <c r="M22" s="28">
        <v>156680</v>
      </c>
      <c r="N22" s="163"/>
    </row>
    <row r="23" spans="1:14" ht="12.75" customHeight="1" x14ac:dyDescent="0.25">
      <c r="A23" s="2" t="s">
        <v>84</v>
      </c>
      <c r="B23" s="3"/>
      <c r="C23" s="3"/>
      <c r="D23" s="2"/>
      <c r="E23" s="2"/>
      <c r="F23" s="2"/>
      <c r="G23" s="15">
        <v>48396</v>
      </c>
      <c r="H23" s="84"/>
      <c r="I23" s="15">
        <v>49350</v>
      </c>
      <c r="J23" s="84"/>
      <c r="K23" s="15">
        <v>0</v>
      </c>
      <c r="L23" s="84"/>
      <c r="M23" s="28">
        <v>49350</v>
      </c>
      <c r="N23" s="163"/>
    </row>
    <row r="24" spans="1:14" ht="12.75" customHeight="1" x14ac:dyDescent="0.25">
      <c r="A24" s="2" t="s">
        <v>44</v>
      </c>
      <c r="B24" s="3"/>
      <c r="C24" s="3"/>
      <c r="D24" s="2"/>
      <c r="E24" s="2"/>
      <c r="F24" s="2"/>
      <c r="G24" s="15">
        <v>22753</v>
      </c>
      <c r="H24" s="84"/>
      <c r="I24" s="15">
        <v>569</v>
      </c>
      <c r="J24" s="84"/>
      <c r="K24" s="37">
        <v>308</v>
      </c>
      <c r="L24" s="84"/>
      <c r="M24" s="28">
        <v>261</v>
      </c>
      <c r="N24" s="163"/>
    </row>
    <row r="25" spans="1:14" ht="12.75" customHeight="1" x14ac:dyDescent="0.25">
      <c r="A25" s="2" t="s">
        <v>112</v>
      </c>
      <c r="B25" s="3"/>
      <c r="C25" s="3"/>
      <c r="D25" s="2"/>
      <c r="E25" s="2"/>
      <c r="F25" s="2"/>
      <c r="G25" s="15">
        <v>82456</v>
      </c>
      <c r="H25" s="84"/>
      <c r="I25" s="15">
        <v>69932</v>
      </c>
      <c r="J25" s="84"/>
      <c r="K25" s="37">
        <v>68837</v>
      </c>
      <c r="L25" s="84"/>
      <c r="M25" s="28">
        <v>1095</v>
      </c>
      <c r="N25" s="163"/>
    </row>
    <row r="26" spans="1:14" ht="12.75" customHeight="1" x14ac:dyDescent="0.2">
      <c r="A26" s="2" t="s">
        <v>270</v>
      </c>
      <c r="B26" s="2"/>
      <c r="C26" s="2"/>
      <c r="D26" s="2"/>
      <c r="E26" s="2"/>
      <c r="F26" s="2"/>
      <c r="G26" s="15">
        <v>634723</v>
      </c>
      <c r="H26" s="84"/>
      <c r="I26" s="15">
        <v>721074</v>
      </c>
      <c r="J26" s="84"/>
      <c r="K26" s="37">
        <v>30223</v>
      </c>
      <c r="L26" s="84"/>
      <c r="M26" s="28">
        <v>690851</v>
      </c>
      <c r="N26" s="163"/>
    </row>
    <row r="27" spans="1:14" ht="12.75" customHeight="1" x14ac:dyDescent="0.25">
      <c r="A27" s="2" t="s">
        <v>45</v>
      </c>
      <c r="B27" s="3"/>
      <c r="C27" s="3"/>
      <c r="D27" s="2"/>
      <c r="E27" s="2"/>
      <c r="F27" s="2"/>
      <c r="G27" s="15">
        <v>57182</v>
      </c>
      <c r="H27" s="84"/>
      <c r="I27" s="15">
        <v>59049</v>
      </c>
      <c r="J27" s="84"/>
      <c r="K27" s="37">
        <v>31</v>
      </c>
      <c r="L27" s="84"/>
      <c r="M27" s="28">
        <v>59018</v>
      </c>
      <c r="N27" s="163"/>
    </row>
    <row r="28" spans="1:14" ht="12.75" customHeight="1" x14ac:dyDescent="0.2">
      <c r="A28" s="2" t="s">
        <v>104</v>
      </c>
      <c r="B28" s="2"/>
      <c r="C28" s="2"/>
      <c r="D28" s="2"/>
      <c r="E28" s="2"/>
      <c r="F28" s="2"/>
      <c r="G28" s="15">
        <v>635804</v>
      </c>
      <c r="H28" s="84"/>
      <c r="I28" s="15">
        <v>553403</v>
      </c>
      <c r="J28" s="84"/>
      <c r="K28" s="37">
        <v>290616</v>
      </c>
      <c r="L28" s="84"/>
      <c r="M28" s="28">
        <v>262787</v>
      </c>
      <c r="N28" s="163"/>
    </row>
    <row r="29" spans="1:14" ht="12.75" customHeight="1" x14ac:dyDescent="0.25">
      <c r="A29" s="2" t="s">
        <v>85</v>
      </c>
      <c r="B29" s="3"/>
      <c r="C29" s="3"/>
      <c r="D29" s="2"/>
      <c r="E29" s="2"/>
      <c r="F29" s="2"/>
      <c r="G29" s="15">
        <v>16777</v>
      </c>
      <c r="H29" s="84"/>
      <c r="I29" s="15">
        <v>18124</v>
      </c>
      <c r="J29" s="84"/>
      <c r="K29" s="37">
        <v>59</v>
      </c>
      <c r="L29" s="84"/>
      <c r="M29" s="28">
        <v>18065</v>
      </c>
      <c r="N29" s="163"/>
    </row>
    <row r="30" spans="1:14" ht="12.75" customHeight="1" x14ac:dyDescent="0.2">
      <c r="A30" s="2" t="s">
        <v>86</v>
      </c>
      <c r="B30" s="2"/>
      <c r="C30" s="2"/>
      <c r="D30" s="2"/>
      <c r="E30" s="2"/>
      <c r="F30" s="2"/>
      <c r="G30" s="15">
        <v>35547</v>
      </c>
      <c r="H30" s="84"/>
      <c r="I30" s="15">
        <v>21526</v>
      </c>
      <c r="J30" s="84"/>
      <c r="K30" s="37">
        <v>20959</v>
      </c>
      <c r="L30" s="84"/>
      <c r="M30" s="28">
        <v>567</v>
      </c>
      <c r="N30" s="163"/>
    </row>
    <row r="31" spans="1:14" ht="12.75" customHeight="1" x14ac:dyDescent="0.25">
      <c r="A31" s="2" t="s">
        <v>108</v>
      </c>
      <c r="B31" s="3"/>
      <c r="C31" s="3"/>
      <c r="D31" s="2"/>
      <c r="E31" s="2"/>
      <c r="F31" s="2"/>
      <c r="G31" s="15">
        <v>7325</v>
      </c>
      <c r="H31" s="84"/>
      <c r="I31" s="15">
        <v>7158</v>
      </c>
      <c r="J31" s="84"/>
      <c r="K31" s="37">
        <v>2268</v>
      </c>
      <c r="L31" s="84"/>
      <c r="M31" s="28">
        <v>4890</v>
      </c>
      <c r="N31" s="163"/>
    </row>
    <row r="32" spans="1:14" ht="12.75" customHeight="1" x14ac:dyDescent="0.2">
      <c r="A32" s="2" t="s">
        <v>38</v>
      </c>
      <c r="B32" s="2"/>
      <c r="C32" s="2"/>
      <c r="D32" s="2"/>
      <c r="E32" s="2"/>
      <c r="F32" s="2"/>
      <c r="G32" s="15">
        <v>88990</v>
      </c>
      <c r="H32" s="84"/>
      <c r="I32" s="15">
        <v>76906</v>
      </c>
      <c r="J32" s="84"/>
      <c r="K32" s="37">
        <v>186</v>
      </c>
      <c r="L32" s="84"/>
      <c r="M32" s="28">
        <v>76720</v>
      </c>
      <c r="N32" s="163"/>
    </row>
    <row r="33" spans="1:14" ht="12.75" customHeight="1" x14ac:dyDescent="0.2">
      <c r="A33" s="2" t="s">
        <v>34</v>
      </c>
      <c r="B33" s="2"/>
      <c r="C33" s="2"/>
      <c r="D33" s="2"/>
      <c r="E33" s="2"/>
      <c r="F33" s="2"/>
      <c r="G33" s="15">
        <v>248226</v>
      </c>
      <c r="H33" s="84"/>
      <c r="I33" s="15">
        <v>230850</v>
      </c>
      <c r="J33" s="84"/>
      <c r="K33" s="37">
        <v>28188</v>
      </c>
      <c r="L33" s="84"/>
      <c r="M33" s="28">
        <v>202662</v>
      </c>
      <c r="N33" s="163"/>
    </row>
    <row r="34" spans="1:14" ht="12.75" customHeight="1" x14ac:dyDescent="0.2">
      <c r="A34" s="2" t="s">
        <v>87</v>
      </c>
      <c r="B34" s="2"/>
      <c r="C34" s="2"/>
      <c r="D34" s="2"/>
      <c r="E34" s="2"/>
      <c r="F34" s="2"/>
      <c r="G34" s="15">
        <v>14981756</v>
      </c>
      <c r="H34" s="84"/>
      <c r="I34" s="15">
        <v>15561420</v>
      </c>
      <c r="J34" s="84"/>
      <c r="K34" s="37">
        <v>12632946</v>
      </c>
      <c r="L34" s="84"/>
      <c r="M34" s="28">
        <v>2928474</v>
      </c>
      <c r="N34" s="163"/>
    </row>
    <row r="35" spans="1:14" ht="12.75" customHeight="1" x14ac:dyDescent="0.2">
      <c r="A35" s="2" t="s">
        <v>88</v>
      </c>
      <c r="B35" s="2"/>
      <c r="C35" s="2"/>
      <c r="D35" s="2"/>
      <c r="E35" s="2"/>
      <c r="F35" s="2"/>
      <c r="G35" s="15">
        <v>861932</v>
      </c>
      <c r="H35" s="84"/>
      <c r="I35" s="15">
        <v>36933</v>
      </c>
      <c r="J35" s="84"/>
      <c r="K35" s="37">
        <v>5415</v>
      </c>
      <c r="L35" s="84"/>
      <c r="M35" s="28">
        <v>31518</v>
      </c>
      <c r="N35" s="163"/>
    </row>
    <row r="36" spans="1:14" ht="12.75" customHeight="1" x14ac:dyDescent="0.25">
      <c r="A36" s="2" t="s">
        <v>89</v>
      </c>
      <c r="B36" s="3"/>
      <c r="C36" s="3"/>
      <c r="D36" s="2"/>
      <c r="E36" s="2"/>
      <c r="F36" s="2"/>
      <c r="G36" s="15">
        <v>222698</v>
      </c>
      <c r="H36" s="84"/>
      <c r="I36" s="15">
        <v>213020</v>
      </c>
      <c r="J36" s="84"/>
      <c r="K36" s="37">
        <v>212144</v>
      </c>
      <c r="L36" s="84"/>
      <c r="M36" s="28">
        <v>876</v>
      </c>
      <c r="N36" s="163"/>
    </row>
    <row r="37" spans="1:14" ht="12.75" customHeight="1" x14ac:dyDescent="0.25">
      <c r="A37" s="2" t="s">
        <v>90</v>
      </c>
      <c r="B37" s="3"/>
      <c r="C37" s="3"/>
      <c r="D37" s="2"/>
      <c r="E37" s="2"/>
      <c r="F37" s="2"/>
      <c r="G37" s="15">
        <v>44814</v>
      </c>
      <c r="H37" s="84"/>
      <c r="I37" s="15">
        <v>50777</v>
      </c>
      <c r="J37" s="84"/>
      <c r="K37" s="37">
        <v>50766</v>
      </c>
      <c r="L37" s="84"/>
      <c r="M37" s="28">
        <v>11</v>
      </c>
      <c r="N37" s="163"/>
    </row>
    <row r="38" spans="1:14" ht="12.75" customHeight="1" x14ac:dyDescent="0.2">
      <c r="A38" s="2" t="s">
        <v>109</v>
      </c>
      <c r="B38" s="2"/>
      <c r="C38" s="2"/>
      <c r="D38" s="2"/>
      <c r="E38" s="2"/>
      <c r="F38" s="2"/>
      <c r="G38" s="15">
        <v>44646</v>
      </c>
      <c r="H38" s="84"/>
      <c r="I38" s="15">
        <v>43001</v>
      </c>
      <c r="J38" s="84"/>
      <c r="K38" s="37">
        <v>4842</v>
      </c>
      <c r="L38" s="84"/>
      <c r="M38" s="28">
        <v>38159</v>
      </c>
      <c r="N38" s="163"/>
    </row>
    <row r="39" spans="1:14" ht="12.75" customHeight="1" x14ac:dyDescent="0.25">
      <c r="A39" s="2" t="s">
        <v>46</v>
      </c>
      <c r="B39" s="3"/>
      <c r="C39" s="3"/>
      <c r="D39" s="2"/>
      <c r="E39" s="2"/>
      <c r="F39" s="2"/>
      <c r="G39" s="15">
        <v>9896</v>
      </c>
      <c r="H39" s="84"/>
      <c r="I39" s="15">
        <v>10285</v>
      </c>
      <c r="J39" s="84"/>
      <c r="K39" s="37">
        <v>44</v>
      </c>
      <c r="L39" s="84"/>
      <c r="M39" s="28">
        <v>10241</v>
      </c>
      <c r="N39" s="163"/>
    </row>
    <row r="40" spans="1:14" ht="12.75" customHeight="1" x14ac:dyDescent="0.25">
      <c r="A40" s="2" t="s">
        <v>491</v>
      </c>
      <c r="B40" s="3"/>
      <c r="C40" s="3"/>
      <c r="D40" s="2"/>
      <c r="E40" s="2"/>
      <c r="F40" s="2"/>
      <c r="G40" s="15">
        <v>20796</v>
      </c>
      <c r="H40" s="84"/>
      <c r="I40" s="15">
        <v>24970</v>
      </c>
      <c r="J40" s="84"/>
      <c r="K40" s="37">
        <v>19870</v>
      </c>
      <c r="L40" s="84"/>
      <c r="M40" s="28">
        <v>5100</v>
      </c>
      <c r="N40" s="163"/>
    </row>
    <row r="41" spans="1:14" ht="12.75" customHeight="1" x14ac:dyDescent="0.25">
      <c r="A41" s="2" t="s">
        <v>47</v>
      </c>
      <c r="B41" s="3"/>
      <c r="C41" s="3"/>
      <c r="D41" s="2"/>
      <c r="E41" s="2"/>
      <c r="F41" s="2"/>
      <c r="G41" s="15">
        <v>4228</v>
      </c>
      <c r="H41" s="84"/>
      <c r="I41" s="15">
        <v>4378</v>
      </c>
      <c r="J41" s="84"/>
      <c r="K41" s="15">
        <v>6</v>
      </c>
      <c r="L41" s="84"/>
      <c r="M41" s="28">
        <v>4372</v>
      </c>
      <c r="N41" s="163"/>
    </row>
    <row r="42" spans="1:14" ht="12.75" customHeight="1" x14ac:dyDescent="0.25">
      <c r="A42" s="2" t="s">
        <v>785</v>
      </c>
      <c r="B42" s="3"/>
      <c r="C42" s="20"/>
      <c r="D42" s="2"/>
      <c r="E42" s="2"/>
      <c r="F42" s="2"/>
      <c r="G42" s="15">
        <v>16100</v>
      </c>
      <c r="H42" s="84"/>
      <c r="I42" s="15">
        <v>17158</v>
      </c>
      <c r="J42" s="84"/>
      <c r="K42" s="37">
        <v>206</v>
      </c>
      <c r="L42" s="84"/>
      <c r="M42" s="28">
        <v>16952</v>
      </c>
      <c r="N42" s="163"/>
    </row>
    <row r="43" spans="1:14" ht="12.75" customHeight="1" x14ac:dyDescent="0.2">
      <c r="A43" s="2" t="s">
        <v>35</v>
      </c>
      <c r="B43" s="2"/>
      <c r="C43" s="2"/>
      <c r="D43" s="2"/>
      <c r="E43" s="2"/>
      <c r="F43" s="2"/>
      <c r="G43" s="15">
        <v>508838</v>
      </c>
      <c r="H43" s="84"/>
      <c r="I43" s="15">
        <v>491333</v>
      </c>
      <c r="J43" s="84"/>
      <c r="K43" s="37">
        <v>14271</v>
      </c>
      <c r="L43" s="84"/>
      <c r="M43" s="28">
        <v>477062</v>
      </c>
      <c r="N43" s="163"/>
    </row>
    <row r="44" spans="1:14" ht="12.75" customHeight="1" x14ac:dyDescent="0.25">
      <c r="A44" s="2" t="s">
        <v>48</v>
      </c>
      <c r="B44" s="3"/>
      <c r="C44" s="3"/>
      <c r="D44" s="2"/>
      <c r="E44" s="2"/>
      <c r="F44" s="2"/>
      <c r="G44" s="15">
        <v>42314</v>
      </c>
      <c r="H44" s="84"/>
      <c r="I44" s="15">
        <v>41173</v>
      </c>
      <c r="J44" s="84"/>
      <c r="K44" s="37">
        <v>57</v>
      </c>
      <c r="L44" s="84"/>
      <c r="M44" s="28">
        <v>41116</v>
      </c>
      <c r="N44" s="163"/>
    </row>
    <row r="45" spans="1:14" ht="12.75" customHeight="1" x14ac:dyDescent="0.2">
      <c r="A45" s="2" t="s">
        <v>36</v>
      </c>
      <c r="B45" s="2"/>
      <c r="C45" s="2"/>
      <c r="D45" s="2"/>
      <c r="E45" s="2"/>
      <c r="F45" s="2"/>
      <c r="G45" s="15">
        <v>227186</v>
      </c>
      <c r="H45" s="84"/>
      <c r="I45" s="15">
        <v>196789</v>
      </c>
      <c r="J45" s="84"/>
      <c r="K45" s="37">
        <v>6568</v>
      </c>
      <c r="L45" s="84"/>
      <c r="M45" s="28">
        <v>190221</v>
      </c>
      <c r="N45" s="163"/>
    </row>
    <row r="46" spans="1:14" ht="12.75" customHeight="1" x14ac:dyDescent="0.25">
      <c r="A46" s="2" t="s">
        <v>91</v>
      </c>
      <c r="B46" s="3"/>
      <c r="C46" s="3"/>
      <c r="D46" s="3"/>
      <c r="E46" s="3"/>
      <c r="F46" s="3"/>
      <c r="G46" s="15">
        <v>114994</v>
      </c>
      <c r="H46" s="84"/>
      <c r="I46" s="15">
        <v>74811</v>
      </c>
      <c r="J46" s="84"/>
      <c r="K46" s="37">
        <v>64952</v>
      </c>
      <c r="L46" s="84"/>
      <c r="M46" s="28">
        <v>9859</v>
      </c>
      <c r="N46" s="163"/>
    </row>
    <row r="47" spans="1:14" ht="12.75" customHeight="1" x14ac:dyDescent="0.2">
      <c r="A47" s="2" t="s">
        <v>92</v>
      </c>
      <c r="B47" s="2"/>
      <c r="C47" s="2"/>
      <c r="D47" s="2"/>
      <c r="E47" s="2"/>
      <c r="F47" s="2"/>
      <c r="G47" s="15">
        <v>192177</v>
      </c>
      <c r="H47" s="84"/>
      <c r="I47" s="15">
        <v>175326</v>
      </c>
      <c r="J47" s="84"/>
      <c r="K47" s="37">
        <v>10978</v>
      </c>
      <c r="L47" s="84"/>
      <c r="M47" s="28">
        <v>164348</v>
      </c>
      <c r="N47" s="163"/>
    </row>
    <row r="48" spans="1:14" ht="12.75" customHeight="1" x14ac:dyDescent="0.2">
      <c r="A48" s="2" t="s">
        <v>93</v>
      </c>
      <c r="B48" s="2"/>
      <c r="C48" s="2"/>
      <c r="D48" s="2"/>
      <c r="E48" s="2"/>
      <c r="F48" s="2"/>
      <c r="G48" s="15">
        <v>170141</v>
      </c>
      <c r="H48" s="84"/>
      <c r="I48" s="15">
        <v>115974</v>
      </c>
      <c r="J48" s="84"/>
      <c r="K48" s="37">
        <v>1982</v>
      </c>
      <c r="L48" s="84"/>
      <c r="M48" s="28">
        <v>113992</v>
      </c>
      <c r="N48" s="163"/>
    </row>
    <row r="49" spans="1:15" ht="12.75" customHeight="1" x14ac:dyDescent="0.25">
      <c r="A49" s="2" t="s">
        <v>49</v>
      </c>
      <c r="B49" s="3"/>
      <c r="C49" s="3"/>
      <c r="D49" s="2"/>
      <c r="E49" s="2"/>
      <c r="F49" s="2"/>
      <c r="G49" s="15">
        <v>47755</v>
      </c>
      <c r="H49" s="84"/>
      <c r="I49" s="15">
        <v>28825</v>
      </c>
      <c r="J49" s="84"/>
      <c r="K49" s="37">
        <v>28575</v>
      </c>
      <c r="L49" s="84"/>
      <c r="M49" s="28">
        <v>250</v>
      </c>
      <c r="N49" s="163"/>
    </row>
    <row r="50" spans="1:15" ht="12.75" customHeight="1" x14ac:dyDescent="0.2">
      <c r="A50" s="9" t="s">
        <v>37</v>
      </c>
      <c r="B50" s="9"/>
      <c r="C50" s="9"/>
      <c r="D50" s="9"/>
      <c r="E50" s="9"/>
      <c r="F50" s="9"/>
      <c r="G50" s="15">
        <v>32793</v>
      </c>
      <c r="H50" s="84"/>
      <c r="I50" s="15">
        <v>27604</v>
      </c>
      <c r="J50" s="108"/>
      <c r="K50" s="203">
        <v>1315</v>
      </c>
      <c r="L50" s="108"/>
      <c r="M50" s="90">
        <v>26289</v>
      </c>
      <c r="N50" s="163"/>
    </row>
    <row r="51" spans="1:15" ht="12.75" customHeight="1" x14ac:dyDescent="0.25">
      <c r="A51" s="278" t="s">
        <v>721</v>
      </c>
      <c r="B51" s="278"/>
      <c r="C51" s="278"/>
      <c r="D51" s="278"/>
      <c r="E51" s="278"/>
      <c r="F51" s="278"/>
      <c r="G51" s="276">
        <v>23376347</v>
      </c>
      <c r="H51" s="280"/>
      <c r="I51" s="276">
        <v>22827143</v>
      </c>
      <c r="J51" s="280"/>
      <c r="K51" s="282">
        <v>16682025</v>
      </c>
      <c r="L51" s="280"/>
      <c r="M51" s="279">
        <v>6145118</v>
      </c>
      <c r="N51" s="163"/>
      <c r="O51" s="28"/>
    </row>
    <row r="52" spans="1:15" ht="12.75" customHeight="1" x14ac:dyDescent="0.2">
      <c r="A52" s="2"/>
      <c r="B52" s="2"/>
      <c r="C52" s="2"/>
      <c r="D52" s="2"/>
      <c r="E52" s="2"/>
      <c r="F52" s="2"/>
      <c r="G52" s="10"/>
      <c r="H52" s="153"/>
      <c r="I52" s="10"/>
      <c r="J52" s="153"/>
      <c r="K52" s="28"/>
      <c r="L52" s="153"/>
      <c r="M52" s="28"/>
      <c r="N52" s="84"/>
    </row>
    <row r="53" spans="1:15" ht="12.75" customHeight="1" x14ac:dyDescent="0.25">
      <c r="A53" s="57" t="s">
        <v>567</v>
      </c>
      <c r="B53" s="40"/>
      <c r="C53" s="40"/>
      <c r="D53" s="25"/>
      <c r="E53" s="25"/>
      <c r="F53" s="25"/>
      <c r="G53" s="25"/>
      <c r="H53" s="25"/>
      <c r="I53" s="25"/>
      <c r="J53" s="25"/>
      <c r="K53" s="25"/>
      <c r="L53" s="25"/>
      <c r="M53" s="25"/>
      <c r="N53" s="25"/>
    </row>
    <row r="54" spans="1:15" ht="12.75" customHeight="1" x14ac:dyDescent="0.25">
      <c r="A54" s="99" t="s">
        <v>531</v>
      </c>
      <c r="B54" s="40"/>
      <c r="C54" s="40"/>
      <c r="D54" s="25"/>
      <c r="E54" s="25"/>
      <c r="F54" s="25"/>
      <c r="G54" s="25"/>
      <c r="H54" s="25"/>
      <c r="I54" s="25"/>
      <c r="J54" s="25"/>
      <c r="K54" s="25"/>
      <c r="L54" s="25"/>
      <c r="M54" s="25"/>
      <c r="N54" s="25"/>
    </row>
    <row r="55" spans="1:15" ht="12.75" customHeight="1" x14ac:dyDescent="0.2">
      <c r="A55" s="30"/>
      <c r="E55" s="28"/>
      <c r="G55" s="28"/>
      <c r="I55" s="84"/>
      <c r="J55" s="15"/>
      <c r="K55" s="26"/>
      <c r="L55" s="15"/>
    </row>
    <row r="56" spans="1:15" x14ac:dyDescent="0.2">
      <c r="J56" s="15"/>
      <c r="L56" s="15"/>
    </row>
    <row r="59" spans="1:15" x14ac:dyDescent="0.2">
      <c r="I59" s="31"/>
    </row>
    <row r="60" spans="1:15" x14ac:dyDescent="0.2">
      <c r="I60" s="31"/>
    </row>
    <row r="61" spans="1:15" x14ac:dyDescent="0.2">
      <c r="I61" s="31"/>
    </row>
    <row r="62" spans="1:15" x14ac:dyDescent="0.2">
      <c r="I62" s="31"/>
    </row>
    <row r="63" spans="1:15" x14ac:dyDescent="0.2">
      <c r="I63" s="31"/>
    </row>
  </sheetData>
  <pageMargins left="0.75" right="0.75" top="1" bottom="1" header="0.5" footer="0.5"/>
  <pageSetup paperSize="9" scale="77"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84"/>
  <sheetViews>
    <sheetView showGridLines="0" zoomScaleNormal="100" zoomScaleSheetLayoutView="100" workbookViewId="0">
      <pane ySplit="9" topLeftCell="A10" activePane="bottomLeft" state="frozen"/>
      <selection pane="bottomLeft"/>
    </sheetView>
  </sheetViews>
  <sheetFormatPr defaultColWidth="9.109375" defaultRowHeight="11.4" x14ac:dyDescent="0.2"/>
  <cols>
    <col min="1" max="2" width="10.88671875" style="26" customWidth="1"/>
    <col min="3" max="3" width="2.44140625" style="26" customWidth="1"/>
    <col min="4" max="4" width="1.5546875" style="26" customWidth="1"/>
    <col min="5" max="5" width="10.88671875" style="26" customWidth="1"/>
    <col min="6" max="6" width="4.5546875" style="26" customWidth="1"/>
    <col min="7" max="7" width="10.88671875" style="26" customWidth="1"/>
    <col min="8" max="8" width="2" style="26" customWidth="1"/>
    <col min="9" max="9" width="10.88671875" style="26" customWidth="1"/>
    <col min="10" max="10" width="1.5546875" style="26" customWidth="1"/>
    <col min="11" max="11" width="10.88671875" style="26" customWidth="1"/>
    <col min="12" max="12" width="1.5546875" style="26" customWidth="1"/>
    <col min="13" max="13" width="8.44140625" style="26" customWidth="1"/>
    <col min="14" max="14" width="9.44140625" style="26" bestFit="1" customWidth="1"/>
    <col min="15" max="15" width="11.109375" style="26" bestFit="1" customWidth="1"/>
    <col min="16" max="16384" width="9.109375" style="26"/>
  </cols>
  <sheetData>
    <row r="1" spans="1:15" s="24" customFormat="1" ht="12.75" customHeight="1" x14ac:dyDescent="0.25">
      <c r="A1" s="1" t="s">
        <v>479</v>
      </c>
      <c r="B1" s="1" t="s">
        <v>565</v>
      </c>
      <c r="C1" s="1"/>
      <c r="D1" s="1"/>
      <c r="E1" s="1"/>
      <c r="F1" s="1"/>
      <c r="G1" s="1"/>
      <c r="H1" s="1"/>
      <c r="I1" s="1"/>
      <c r="J1" s="1"/>
      <c r="K1" s="1"/>
      <c r="L1" s="1"/>
      <c r="M1" s="1"/>
    </row>
    <row r="2" spans="1:15" s="24" customFormat="1" ht="12.75" customHeight="1" x14ac:dyDescent="0.3">
      <c r="A2" s="1"/>
      <c r="B2" s="1" t="s">
        <v>759</v>
      </c>
      <c r="C2" s="1"/>
      <c r="D2" s="1"/>
      <c r="E2" s="1"/>
      <c r="F2" s="1"/>
      <c r="G2" s="1"/>
      <c r="H2" s="1"/>
      <c r="I2" s="1"/>
      <c r="J2" s="1"/>
      <c r="K2" s="1"/>
      <c r="L2" s="1"/>
      <c r="M2" s="1"/>
    </row>
    <row r="3" spans="1:15" s="25" customFormat="1" ht="12.75" customHeight="1" x14ac:dyDescent="0.25">
      <c r="A3" s="3"/>
      <c r="B3" s="39" t="s">
        <v>446</v>
      </c>
      <c r="C3" s="39"/>
      <c r="D3" s="3"/>
      <c r="E3" s="3"/>
      <c r="F3" s="3"/>
      <c r="G3" s="3"/>
      <c r="H3" s="3"/>
      <c r="I3" s="3"/>
      <c r="J3" s="3"/>
      <c r="K3" s="3"/>
      <c r="L3" s="3"/>
      <c r="M3" s="3"/>
    </row>
    <row r="4" spans="1:15" s="25" customFormat="1" ht="12.75" customHeight="1" x14ac:dyDescent="0.25">
      <c r="A4" s="3"/>
      <c r="B4" s="39" t="s">
        <v>838</v>
      </c>
      <c r="C4" s="39"/>
      <c r="D4" s="3"/>
      <c r="E4" s="3"/>
      <c r="F4" s="3"/>
      <c r="G4" s="3"/>
      <c r="H4" s="3"/>
      <c r="I4" s="3"/>
      <c r="J4" s="3"/>
      <c r="K4" s="3"/>
      <c r="L4" s="3"/>
      <c r="M4" s="3"/>
    </row>
    <row r="5" spans="1:15" ht="12.75" customHeight="1" x14ac:dyDescent="0.25">
      <c r="A5" s="8"/>
      <c r="B5" s="8"/>
      <c r="C5" s="8"/>
      <c r="D5" s="8"/>
      <c r="E5" s="8"/>
      <c r="F5" s="8"/>
      <c r="G5" s="8"/>
      <c r="H5" s="8"/>
      <c r="I5" s="8"/>
      <c r="J5" s="8"/>
      <c r="K5" s="8"/>
      <c r="L5" s="8"/>
      <c r="M5" s="8"/>
    </row>
    <row r="6" spans="1:15" s="261" customFormat="1" ht="12.75" customHeight="1" x14ac:dyDescent="0.25">
      <c r="A6" s="315" t="s">
        <v>0</v>
      </c>
      <c r="B6" s="315" t="s">
        <v>257</v>
      </c>
      <c r="C6" s="315"/>
      <c r="D6" s="315"/>
      <c r="E6" s="315"/>
      <c r="F6" s="315"/>
      <c r="G6" s="315"/>
      <c r="H6" s="315"/>
      <c r="I6" s="315" t="s">
        <v>258</v>
      </c>
      <c r="J6" s="315"/>
      <c r="K6" s="315"/>
      <c r="L6" s="315"/>
      <c r="M6" s="315"/>
    </row>
    <row r="7" spans="1:15" s="261" customFormat="1" ht="12.75" customHeight="1" x14ac:dyDescent="0.25">
      <c r="A7" s="331" t="s">
        <v>2</v>
      </c>
      <c r="B7" s="333" t="s">
        <v>259</v>
      </c>
      <c r="C7" s="333"/>
      <c r="D7" s="283"/>
      <c r="E7" s="283"/>
      <c r="F7" s="283"/>
      <c r="G7" s="283"/>
      <c r="H7" s="283"/>
      <c r="I7" s="333" t="s">
        <v>260</v>
      </c>
      <c r="J7" s="283"/>
      <c r="K7" s="283"/>
      <c r="L7" s="283"/>
      <c r="M7" s="283"/>
    </row>
    <row r="8" spans="1:15" ht="12.75" customHeight="1" x14ac:dyDescent="0.2">
      <c r="A8" s="2"/>
      <c r="B8" s="2" t="s">
        <v>12</v>
      </c>
      <c r="C8" s="2"/>
      <c r="D8" s="2"/>
      <c r="E8" s="2" t="s">
        <v>13</v>
      </c>
      <c r="F8" s="2"/>
      <c r="G8" s="2" t="s">
        <v>6</v>
      </c>
      <c r="H8" s="2"/>
      <c r="I8" s="2" t="s">
        <v>12</v>
      </c>
      <c r="J8" s="2"/>
      <c r="K8" s="2" t="s">
        <v>13</v>
      </c>
      <c r="L8" s="2"/>
      <c r="M8" s="2" t="s">
        <v>6</v>
      </c>
    </row>
    <row r="9" spans="1:15" ht="12.75" customHeight="1" x14ac:dyDescent="0.2">
      <c r="A9" s="9"/>
      <c r="B9" s="102" t="s">
        <v>15</v>
      </c>
      <c r="C9" s="102"/>
      <c r="D9" s="9"/>
      <c r="E9" s="102" t="s">
        <v>16</v>
      </c>
      <c r="F9" s="9"/>
      <c r="G9" s="102" t="s">
        <v>9</v>
      </c>
      <c r="H9" s="9"/>
      <c r="I9" s="102" t="s">
        <v>15</v>
      </c>
      <c r="J9" s="9"/>
      <c r="K9" s="102" t="s">
        <v>16</v>
      </c>
      <c r="L9" s="9"/>
      <c r="M9" s="102" t="s">
        <v>9</v>
      </c>
    </row>
    <row r="10" spans="1:15" ht="12.75" customHeight="1" x14ac:dyDescent="0.2">
      <c r="A10" s="2"/>
      <c r="B10" s="2"/>
      <c r="C10" s="2"/>
      <c r="D10" s="2"/>
      <c r="E10" s="2"/>
      <c r="F10" s="2"/>
      <c r="G10" s="2"/>
      <c r="H10" s="2"/>
      <c r="I10" s="2"/>
      <c r="J10" s="2"/>
      <c r="K10" s="2"/>
      <c r="L10" s="2"/>
      <c r="M10" s="2"/>
    </row>
    <row r="11" spans="1:15" ht="12.75" customHeight="1" x14ac:dyDescent="0.2">
      <c r="A11" s="57">
        <v>1960</v>
      </c>
      <c r="B11" s="10">
        <v>12879</v>
      </c>
      <c r="C11" s="10"/>
      <c r="D11" s="10"/>
      <c r="E11" s="10">
        <v>7663</v>
      </c>
      <c r="F11" s="10"/>
      <c r="G11" s="10">
        <v>20542</v>
      </c>
      <c r="H11" s="10"/>
      <c r="I11" s="10">
        <v>2672</v>
      </c>
      <c r="J11" s="10"/>
      <c r="K11" s="10">
        <v>2302</v>
      </c>
      <c r="L11" s="10"/>
      <c r="M11" s="10">
        <v>4974</v>
      </c>
      <c r="O11" s="28"/>
    </row>
    <row r="12" spans="1:15" ht="12.75" customHeight="1" x14ac:dyDescent="0.2">
      <c r="A12" s="57">
        <v>1961</v>
      </c>
      <c r="B12" s="10">
        <v>14716</v>
      </c>
      <c r="C12" s="10"/>
      <c r="D12" s="10"/>
      <c r="E12" s="10">
        <v>9190</v>
      </c>
      <c r="F12" s="10"/>
      <c r="G12" s="10">
        <v>23906</v>
      </c>
      <c r="H12" s="10"/>
      <c r="I12" s="10">
        <v>2431</v>
      </c>
      <c r="J12" s="10"/>
      <c r="K12" s="10">
        <v>2616</v>
      </c>
      <c r="L12" s="10"/>
      <c r="M12" s="10">
        <v>5047</v>
      </c>
      <c r="O12" s="28"/>
    </row>
    <row r="13" spans="1:15" ht="12.75" customHeight="1" x14ac:dyDescent="0.2">
      <c r="A13" s="57">
        <v>1962</v>
      </c>
      <c r="B13" s="10">
        <v>16435</v>
      </c>
      <c r="C13" s="10"/>
      <c r="D13" s="10"/>
      <c r="E13" s="10">
        <v>9235</v>
      </c>
      <c r="F13" s="10"/>
      <c r="G13" s="10">
        <v>25670</v>
      </c>
      <c r="H13" s="10"/>
      <c r="I13" s="10">
        <v>2863</v>
      </c>
      <c r="J13" s="10"/>
      <c r="K13" s="10">
        <v>3000</v>
      </c>
      <c r="L13" s="10"/>
      <c r="M13" s="10">
        <v>5863</v>
      </c>
      <c r="O13" s="28"/>
    </row>
    <row r="14" spans="1:15" ht="12.75" customHeight="1" x14ac:dyDescent="0.2">
      <c r="A14" s="57">
        <v>1963</v>
      </c>
      <c r="B14" s="10">
        <v>18513</v>
      </c>
      <c r="C14" s="10"/>
      <c r="D14" s="10"/>
      <c r="E14" s="10">
        <v>12417</v>
      </c>
      <c r="F14" s="10"/>
      <c r="G14" s="10">
        <v>30930</v>
      </c>
      <c r="H14" s="10"/>
      <c r="I14" s="10">
        <v>3238</v>
      </c>
      <c r="J14" s="10"/>
      <c r="K14" s="10">
        <v>5105</v>
      </c>
      <c r="L14" s="10"/>
      <c r="M14" s="10">
        <v>8343</v>
      </c>
      <c r="O14" s="28"/>
    </row>
    <row r="15" spans="1:15" ht="12.75" customHeight="1" x14ac:dyDescent="0.2">
      <c r="A15" s="57">
        <v>1964</v>
      </c>
      <c r="B15" s="10">
        <v>20577</v>
      </c>
      <c r="C15" s="10"/>
      <c r="D15" s="10"/>
      <c r="E15" s="10">
        <v>10257</v>
      </c>
      <c r="F15" s="10"/>
      <c r="G15" s="10">
        <v>30834</v>
      </c>
      <c r="H15" s="10"/>
      <c r="I15" s="10">
        <v>3541</v>
      </c>
      <c r="J15" s="10"/>
      <c r="K15" s="10">
        <v>5609</v>
      </c>
      <c r="L15" s="10"/>
      <c r="M15" s="10">
        <v>9150</v>
      </c>
      <c r="O15" s="28"/>
    </row>
    <row r="16" spans="1:15" ht="12.75" customHeight="1" x14ac:dyDescent="0.2">
      <c r="A16" s="57">
        <v>1965</v>
      </c>
      <c r="B16" s="10">
        <v>23590</v>
      </c>
      <c r="C16" s="10"/>
      <c r="D16" s="10"/>
      <c r="E16" s="10">
        <v>9800</v>
      </c>
      <c r="F16" s="10"/>
      <c r="G16" s="10">
        <v>33390</v>
      </c>
      <c r="H16" s="10"/>
      <c r="I16" s="10">
        <v>3672</v>
      </c>
      <c r="J16" s="10"/>
      <c r="K16" s="10">
        <v>6168</v>
      </c>
      <c r="L16" s="10"/>
      <c r="M16" s="10">
        <v>9840</v>
      </c>
      <c r="O16" s="28"/>
    </row>
    <row r="17" spans="1:15" ht="12.75" customHeight="1" x14ac:dyDescent="0.2">
      <c r="A17" s="57">
        <v>1966</v>
      </c>
      <c r="B17" s="10">
        <v>25354</v>
      </c>
      <c r="C17" s="10"/>
      <c r="D17" s="10"/>
      <c r="E17" s="10">
        <v>9352</v>
      </c>
      <c r="F17" s="10"/>
      <c r="G17" s="10">
        <v>34706</v>
      </c>
      <c r="H17" s="10"/>
      <c r="I17" s="10">
        <v>4193</v>
      </c>
      <c r="J17" s="10"/>
      <c r="K17" s="10">
        <v>5909</v>
      </c>
      <c r="L17" s="10"/>
      <c r="M17" s="10">
        <v>10102</v>
      </c>
      <c r="O17" s="28"/>
    </row>
    <row r="18" spans="1:15" ht="12.75" customHeight="1" x14ac:dyDescent="0.2">
      <c r="A18" s="57">
        <v>1967</v>
      </c>
      <c r="B18" s="10">
        <v>26734</v>
      </c>
      <c r="C18" s="10"/>
      <c r="D18" s="10"/>
      <c r="E18" s="10">
        <v>11759</v>
      </c>
      <c r="F18" s="10"/>
      <c r="G18" s="10">
        <v>38493</v>
      </c>
      <c r="H18" s="10"/>
      <c r="I18" s="10">
        <v>4370</v>
      </c>
      <c r="J18" s="10"/>
      <c r="K18" s="10">
        <v>6472</v>
      </c>
      <c r="L18" s="10"/>
      <c r="M18" s="10">
        <v>10842</v>
      </c>
      <c r="O18" s="28"/>
    </row>
    <row r="19" spans="1:15" ht="12.75" customHeight="1" x14ac:dyDescent="0.2">
      <c r="A19" s="57">
        <v>1968</v>
      </c>
      <c r="B19" s="10">
        <v>31905</v>
      </c>
      <c r="C19" s="10"/>
      <c r="D19" s="10"/>
      <c r="E19" s="10">
        <v>12095</v>
      </c>
      <c r="F19" s="10"/>
      <c r="G19" s="10">
        <v>44000</v>
      </c>
      <c r="H19" s="10"/>
      <c r="I19" s="10">
        <v>4646</v>
      </c>
      <c r="J19" s="10"/>
      <c r="K19" s="10">
        <v>7891</v>
      </c>
      <c r="L19" s="10"/>
      <c r="M19" s="10">
        <v>12537</v>
      </c>
      <c r="O19" s="28"/>
    </row>
    <row r="20" spans="1:15" ht="12.75" customHeight="1" x14ac:dyDescent="0.2">
      <c r="A20" s="57">
        <v>1969</v>
      </c>
      <c r="B20" s="10">
        <v>45677</v>
      </c>
      <c r="C20" s="10"/>
      <c r="D20" s="10"/>
      <c r="E20" s="10">
        <v>12765</v>
      </c>
      <c r="F20" s="10"/>
      <c r="G20" s="10">
        <v>58442</v>
      </c>
      <c r="H20" s="10"/>
      <c r="I20" s="10">
        <v>5243</v>
      </c>
      <c r="J20" s="10"/>
      <c r="K20" s="10">
        <v>8358</v>
      </c>
      <c r="L20" s="10"/>
      <c r="M20" s="10">
        <v>13601</v>
      </c>
      <c r="O20" s="28"/>
    </row>
    <row r="21" spans="1:15" ht="12.75" customHeight="1" x14ac:dyDescent="0.2">
      <c r="A21" s="57">
        <v>1970</v>
      </c>
      <c r="B21" s="10">
        <v>48401</v>
      </c>
      <c r="C21" s="10"/>
      <c r="D21" s="10"/>
      <c r="E21" s="10">
        <v>13675</v>
      </c>
      <c r="F21" s="10"/>
      <c r="G21" s="10">
        <v>62076</v>
      </c>
      <c r="H21" s="10"/>
      <c r="I21" s="10">
        <v>5645</v>
      </c>
      <c r="J21" s="10"/>
      <c r="K21" s="10">
        <v>8595</v>
      </c>
      <c r="L21" s="10"/>
      <c r="M21" s="10">
        <v>14240</v>
      </c>
      <c r="O21" s="28"/>
    </row>
    <row r="22" spans="1:15" ht="12.75" customHeight="1" x14ac:dyDescent="0.2">
      <c r="A22" s="57">
        <v>1971</v>
      </c>
      <c r="B22" s="10">
        <v>39690</v>
      </c>
      <c r="C22" s="10"/>
      <c r="D22" s="10"/>
      <c r="E22" s="10">
        <v>12480</v>
      </c>
      <c r="F22" s="10"/>
      <c r="G22" s="10">
        <v>52170</v>
      </c>
      <c r="H22" s="10"/>
      <c r="I22" s="10">
        <v>5590</v>
      </c>
      <c r="J22" s="10"/>
      <c r="K22" s="10">
        <v>9466</v>
      </c>
      <c r="L22" s="10"/>
      <c r="M22" s="10">
        <v>15056</v>
      </c>
      <c r="O22" s="28"/>
    </row>
    <row r="23" spans="1:15" ht="12.75" customHeight="1" x14ac:dyDescent="0.2">
      <c r="A23" s="57">
        <v>1972</v>
      </c>
      <c r="B23" s="10">
        <v>43580</v>
      </c>
      <c r="C23" s="10"/>
      <c r="D23" s="10"/>
      <c r="E23" s="10">
        <v>11652</v>
      </c>
      <c r="F23" s="10"/>
      <c r="G23" s="10">
        <v>55232</v>
      </c>
      <c r="H23" s="10"/>
      <c r="I23" s="10">
        <v>5728</v>
      </c>
      <c r="J23" s="10"/>
      <c r="K23" s="10">
        <v>9087</v>
      </c>
      <c r="L23" s="10"/>
      <c r="M23" s="10">
        <v>14815</v>
      </c>
      <c r="O23" s="28"/>
    </row>
    <row r="24" spans="1:15" ht="12.75" customHeight="1" x14ac:dyDescent="0.2">
      <c r="A24" s="57">
        <v>1973</v>
      </c>
      <c r="B24" s="10">
        <v>50322</v>
      </c>
      <c r="C24" s="10"/>
      <c r="D24" s="10"/>
      <c r="E24" s="10">
        <v>12175</v>
      </c>
      <c r="F24" s="10"/>
      <c r="G24" s="10">
        <v>62497</v>
      </c>
      <c r="H24" s="10"/>
      <c r="I24" s="10">
        <v>5694</v>
      </c>
      <c r="J24" s="10"/>
      <c r="K24" s="10">
        <v>9176</v>
      </c>
      <c r="L24" s="10"/>
      <c r="M24" s="10">
        <v>14870</v>
      </c>
      <c r="O24" s="28"/>
    </row>
    <row r="25" spans="1:15" ht="12.75" customHeight="1" x14ac:dyDescent="0.2">
      <c r="A25" s="57">
        <v>1974</v>
      </c>
      <c r="B25" s="10">
        <v>52503</v>
      </c>
      <c r="C25" s="10"/>
      <c r="D25" s="10"/>
      <c r="E25" s="10">
        <v>10988</v>
      </c>
      <c r="F25" s="10"/>
      <c r="G25" s="10">
        <v>63491</v>
      </c>
      <c r="H25" s="10"/>
      <c r="I25" s="10">
        <v>5242</v>
      </c>
      <c r="J25" s="10"/>
      <c r="K25" s="10">
        <v>10001</v>
      </c>
      <c r="L25" s="10"/>
      <c r="M25" s="10">
        <v>15243</v>
      </c>
      <c r="O25" s="28"/>
    </row>
    <row r="26" spans="1:15" ht="12.75" customHeight="1" x14ac:dyDescent="0.2">
      <c r="A26" s="57">
        <v>1975</v>
      </c>
      <c r="B26" s="10">
        <v>44796</v>
      </c>
      <c r="C26" s="10"/>
      <c r="D26" s="10"/>
      <c r="E26" s="10">
        <v>9229</v>
      </c>
      <c r="F26" s="10"/>
      <c r="G26" s="10">
        <v>54025</v>
      </c>
      <c r="H26" s="10"/>
      <c r="I26" s="10">
        <v>5708</v>
      </c>
      <c r="J26" s="10"/>
      <c r="K26" s="10">
        <v>9962</v>
      </c>
      <c r="L26" s="10"/>
      <c r="M26" s="10">
        <v>15670</v>
      </c>
      <c r="O26" s="28"/>
    </row>
    <row r="27" spans="1:15" ht="12.75" customHeight="1" x14ac:dyDescent="0.2">
      <c r="A27" s="57">
        <v>1976</v>
      </c>
      <c r="B27" s="10">
        <v>46421</v>
      </c>
      <c r="C27" s="10"/>
      <c r="D27" s="10"/>
      <c r="E27" s="10">
        <v>8832</v>
      </c>
      <c r="F27" s="10"/>
      <c r="G27" s="10">
        <v>55253</v>
      </c>
      <c r="H27" s="10"/>
      <c r="I27" s="10">
        <v>5807</v>
      </c>
      <c r="J27" s="10"/>
      <c r="K27" s="10">
        <v>9575</v>
      </c>
      <c r="L27" s="10"/>
      <c r="M27" s="10">
        <v>15382</v>
      </c>
      <c r="O27" s="28"/>
    </row>
    <row r="28" spans="1:15" ht="12.75" customHeight="1" x14ac:dyDescent="0.2">
      <c r="A28" s="57">
        <v>1977</v>
      </c>
      <c r="B28" s="10">
        <v>46870</v>
      </c>
      <c r="C28" s="10"/>
      <c r="D28" s="2"/>
      <c r="E28" s="10">
        <v>7964</v>
      </c>
      <c r="F28" s="10"/>
      <c r="G28" s="10">
        <v>54834</v>
      </c>
      <c r="H28" s="10"/>
      <c r="I28" s="10">
        <v>6236</v>
      </c>
      <c r="J28" s="10"/>
      <c r="K28" s="10">
        <v>8612</v>
      </c>
      <c r="L28" s="10"/>
      <c r="M28" s="10">
        <v>14848</v>
      </c>
      <c r="N28" s="28"/>
      <c r="O28" s="28"/>
    </row>
    <row r="29" spans="1:15" ht="12.75" customHeight="1" x14ac:dyDescent="0.2">
      <c r="A29" s="57">
        <v>1978</v>
      </c>
      <c r="B29" s="10">
        <v>57068</v>
      </c>
      <c r="C29" s="10"/>
      <c r="D29" s="2"/>
      <c r="E29" s="10">
        <v>7603</v>
      </c>
      <c r="F29" s="10"/>
      <c r="G29" s="10">
        <v>64671</v>
      </c>
      <c r="H29" s="10"/>
      <c r="I29" s="10">
        <v>6610</v>
      </c>
      <c r="J29" s="10"/>
      <c r="K29" s="10">
        <v>8114</v>
      </c>
      <c r="L29" s="10"/>
      <c r="M29" s="10">
        <v>14724</v>
      </c>
      <c r="N29" s="28"/>
      <c r="O29" s="28"/>
    </row>
    <row r="30" spans="1:15" ht="12.75" customHeight="1" x14ac:dyDescent="0.2">
      <c r="A30" s="57">
        <v>1979</v>
      </c>
      <c r="B30" s="10">
        <v>75112</v>
      </c>
      <c r="C30" s="10"/>
      <c r="D30" s="2"/>
      <c r="E30" s="10">
        <v>8146</v>
      </c>
      <c r="F30" s="10"/>
      <c r="G30" s="10">
        <v>83258</v>
      </c>
      <c r="H30" s="10"/>
      <c r="I30" s="10">
        <v>7518</v>
      </c>
      <c r="J30" s="10"/>
      <c r="K30" s="10">
        <v>7967</v>
      </c>
      <c r="L30" s="10"/>
      <c r="M30" s="10">
        <v>15485</v>
      </c>
      <c r="N30" s="28"/>
      <c r="O30" s="28"/>
    </row>
    <row r="31" spans="1:15" ht="12.75" customHeight="1" x14ac:dyDescent="0.2">
      <c r="A31" s="57">
        <v>1980</v>
      </c>
      <c r="B31" s="10">
        <v>62394</v>
      </c>
      <c r="C31" s="10"/>
      <c r="D31" s="2"/>
      <c r="E31" s="10">
        <v>9322</v>
      </c>
      <c r="F31" s="10"/>
      <c r="G31" s="10">
        <v>71716</v>
      </c>
      <c r="H31" s="10"/>
      <c r="I31" s="10">
        <v>7555</v>
      </c>
      <c r="J31" s="10"/>
      <c r="K31" s="10">
        <v>8026</v>
      </c>
      <c r="L31" s="10"/>
      <c r="M31" s="10">
        <v>15581</v>
      </c>
      <c r="N31" s="28"/>
      <c r="O31" s="28"/>
    </row>
    <row r="32" spans="1:15" ht="12.75" customHeight="1" x14ac:dyDescent="0.2">
      <c r="A32" s="57">
        <v>1981</v>
      </c>
      <c r="B32" s="10">
        <v>55782</v>
      </c>
      <c r="C32" s="10"/>
      <c r="D32" s="2"/>
      <c r="E32" s="10">
        <v>9071</v>
      </c>
      <c r="F32" s="10"/>
      <c r="G32" s="10">
        <v>64853</v>
      </c>
      <c r="H32" s="10"/>
      <c r="I32" s="10">
        <v>7880</v>
      </c>
      <c r="J32" s="10"/>
      <c r="K32" s="10">
        <v>8077</v>
      </c>
      <c r="L32" s="10"/>
      <c r="M32" s="10">
        <v>15957</v>
      </c>
      <c r="N32" s="28"/>
      <c r="O32" s="28"/>
    </row>
    <row r="33" spans="1:15" ht="12.75" customHeight="1" x14ac:dyDescent="0.2">
      <c r="A33" s="57">
        <v>1982</v>
      </c>
      <c r="B33" s="10">
        <v>53340</v>
      </c>
      <c r="C33" s="10"/>
      <c r="D33" s="2"/>
      <c r="E33" s="10">
        <v>11407</v>
      </c>
      <c r="F33" s="10"/>
      <c r="G33" s="10">
        <v>64747</v>
      </c>
      <c r="H33" s="10"/>
      <c r="I33" s="10">
        <v>7986</v>
      </c>
      <c r="J33" s="10"/>
      <c r="K33" s="10">
        <v>8117</v>
      </c>
      <c r="L33" s="10"/>
      <c r="M33" s="10">
        <v>16103</v>
      </c>
      <c r="N33" s="28"/>
      <c r="O33" s="28"/>
    </row>
    <row r="34" spans="1:15" ht="12.75" customHeight="1" x14ac:dyDescent="0.2">
      <c r="A34" s="57">
        <v>1983</v>
      </c>
      <c r="B34" s="10">
        <v>57845</v>
      </c>
      <c r="C34" s="10"/>
      <c r="D34" s="2"/>
      <c r="E34" s="10">
        <v>13884</v>
      </c>
      <c r="F34" s="10"/>
      <c r="G34" s="10">
        <v>71729</v>
      </c>
      <c r="H34" s="10"/>
      <c r="I34" s="10">
        <v>7725</v>
      </c>
      <c r="J34" s="10"/>
      <c r="K34" s="10">
        <v>9431</v>
      </c>
      <c r="L34" s="10"/>
      <c r="M34" s="10">
        <v>17156</v>
      </c>
      <c r="N34" s="28"/>
      <c r="O34" s="28"/>
    </row>
    <row r="35" spans="1:15" ht="12.75" customHeight="1" x14ac:dyDescent="0.2">
      <c r="A35" s="57">
        <v>1984</v>
      </c>
      <c r="B35" s="10">
        <v>72059</v>
      </c>
      <c r="C35" s="10"/>
      <c r="D35" s="2"/>
      <c r="E35" s="10">
        <v>14697</v>
      </c>
      <c r="F35" s="10"/>
      <c r="G35" s="10">
        <v>86756</v>
      </c>
      <c r="H35" s="10"/>
      <c r="I35" s="10">
        <v>8437</v>
      </c>
      <c r="J35" s="10"/>
      <c r="K35" s="10">
        <v>9443</v>
      </c>
      <c r="L35" s="10"/>
      <c r="M35" s="10">
        <v>17880</v>
      </c>
      <c r="N35" s="28"/>
      <c r="O35" s="28"/>
    </row>
    <row r="36" spans="1:15" ht="12.75" customHeight="1" x14ac:dyDescent="0.2">
      <c r="A36" s="57">
        <v>1985</v>
      </c>
      <c r="B36" s="10">
        <v>70592</v>
      </c>
      <c r="C36" s="10"/>
      <c r="D36" s="2"/>
      <c r="E36" s="10">
        <v>14593</v>
      </c>
      <c r="F36" s="10"/>
      <c r="G36" s="10">
        <v>85185</v>
      </c>
      <c r="H36" s="10"/>
      <c r="I36" s="10">
        <v>9037</v>
      </c>
      <c r="J36" s="10"/>
      <c r="K36" s="10">
        <v>9685</v>
      </c>
      <c r="L36" s="10"/>
      <c r="M36" s="10">
        <v>18722</v>
      </c>
      <c r="N36" s="28"/>
      <c r="O36" s="28"/>
    </row>
    <row r="37" spans="1:15" ht="12.75" customHeight="1" x14ac:dyDescent="0.2">
      <c r="A37" s="57">
        <v>1986</v>
      </c>
      <c r="B37" s="10">
        <v>72471</v>
      </c>
      <c r="C37" s="10"/>
      <c r="D37" s="2"/>
      <c r="E37" s="10">
        <v>15198</v>
      </c>
      <c r="F37" s="10"/>
      <c r="G37" s="10">
        <v>87669</v>
      </c>
      <c r="H37" s="10"/>
      <c r="I37" s="10">
        <v>11363</v>
      </c>
      <c r="J37" s="10"/>
      <c r="K37" s="10">
        <v>11834</v>
      </c>
      <c r="L37" s="10"/>
      <c r="M37" s="10">
        <v>23197</v>
      </c>
      <c r="N37" s="28"/>
      <c r="O37" s="28"/>
    </row>
    <row r="38" spans="1:15" ht="12.75" customHeight="1" x14ac:dyDescent="0.2">
      <c r="A38" s="57">
        <v>1987</v>
      </c>
      <c r="B38" s="10">
        <v>79506</v>
      </c>
      <c r="C38" s="10"/>
      <c r="D38" s="2"/>
      <c r="E38" s="10">
        <v>15870</v>
      </c>
      <c r="F38" s="10"/>
      <c r="G38" s="10">
        <v>95376</v>
      </c>
      <c r="H38" s="10"/>
      <c r="I38" s="10">
        <v>11548</v>
      </c>
      <c r="J38" s="10"/>
      <c r="K38" s="10">
        <v>14262</v>
      </c>
      <c r="L38" s="10"/>
      <c r="M38" s="10">
        <v>25810</v>
      </c>
      <c r="N38" s="28"/>
      <c r="O38" s="28"/>
    </row>
    <row r="39" spans="1:15" ht="12.75" customHeight="1" x14ac:dyDescent="0.2">
      <c r="A39" s="57">
        <v>1988</v>
      </c>
      <c r="B39" s="10">
        <v>81334</v>
      </c>
      <c r="C39" s="10"/>
      <c r="D39" s="2"/>
      <c r="E39" s="10">
        <v>16438</v>
      </c>
      <c r="F39" s="10"/>
      <c r="G39" s="10">
        <v>97772</v>
      </c>
      <c r="H39" s="10"/>
      <c r="I39" s="10">
        <v>12104</v>
      </c>
      <c r="J39" s="10"/>
      <c r="K39" s="10">
        <v>16088</v>
      </c>
      <c r="L39" s="10"/>
      <c r="M39" s="10">
        <v>28192</v>
      </c>
      <c r="N39" s="28"/>
      <c r="O39" s="28"/>
    </row>
    <row r="40" spans="1:15" ht="12.75" customHeight="1" x14ac:dyDescent="0.2">
      <c r="A40" s="57">
        <v>1989</v>
      </c>
      <c r="B40" s="10">
        <v>91507</v>
      </c>
      <c r="C40" s="10"/>
      <c r="D40" s="2"/>
      <c r="E40" s="10">
        <v>12976</v>
      </c>
      <c r="F40" s="10"/>
      <c r="G40" s="10">
        <v>104483</v>
      </c>
      <c r="H40" s="10"/>
      <c r="I40" s="10">
        <v>9244</v>
      </c>
      <c r="J40" s="10"/>
      <c r="K40" s="10">
        <v>16003</v>
      </c>
      <c r="L40" s="10"/>
      <c r="M40" s="10">
        <v>25247</v>
      </c>
      <c r="N40" s="28"/>
      <c r="O40" s="28"/>
    </row>
    <row r="41" spans="1:15" ht="12.75" customHeight="1" x14ac:dyDescent="0.2">
      <c r="A41" s="57">
        <v>1990</v>
      </c>
      <c r="B41" s="10">
        <v>87754</v>
      </c>
      <c r="C41" s="10"/>
      <c r="D41" s="2"/>
      <c r="E41" s="10">
        <v>11332</v>
      </c>
      <c r="F41" s="10"/>
      <c r="G41" s="10">
        <v>99086</v>
      </c>
      <c r="H41" s="10"/>
      <c r="I41" s="10">
        <v>7550</v>
      </c>
      <c r="J41" s="10"/>
      <c r="K41" s="10">
        <v>13820</v>
      </c>
      <c r="L41" s="10"/>
      <c r="M41" s="10">
        <v>21370</v>
      </c>
      <c r="N41" s="28"/>
      <c r="O41" s="28"/>
    </row>
    <row r="42" spans="1:15" ht="12.75" customHeight="1" x14ac:dyDescent="0.2">
      <c r="A42" s="57">
        <v>1991</v>
      </c>
      <c r="B42" s="10">
        <v>79712</v>
      </c>
      <c r="C42" s="10"/>
      <c r="D42" s="2"/>
      <c r="E42" s="10">
        <v>13022</v>
      </c>
      <c r="F42" s="10"/>
      <c r="G42" s="10">
        <v>92734</v>
      </c>
      <c r="H42" s="10"/>
      <c r="I42" s="10">
        <v>10485</v>
      </c>
      <c r="J42" s="10"/>
      <c r="K42" s="10">
        <v>15780</v>
      </c>
      <c r="L42" s="10"/>
      <c r="M42" s="10">
        <v>26265</v>
      </c>
      <c r="N42" s="28"/>
      <c r="O42" s="28"/>
    </row>
    <row r="43" spans="1:15" ht="12.75" customHeight="1" x14ac:dyDescent="0.2">
      <c r="A43" s="57">
        <v>1992</v>
      </c>
      <c r="B43" s="10">
        <v>96043</v>
      </c>
      <c r="C43" s="10"/>
      <c r="D43" s="2"/>
      <c r="E43" s="10">
        <v>15422</v>
      </c>
      <c r="F43" s="10"/>
      <c r="G43" s="10">
        <v>111465</v>
      </c>
      <c r="H43" s="10"/>
      <c r="I43" s="10">
        <v>12564</v>
      </c>
      <c r="J43" s="10"/>
      <c r="K43" s="10">
        <v>15722</v>
      </c>
      <c r="L43" s="10"/>
      <c r="M43" s="10">
        <v>28286</v>
      </c>
      <c r="N43" s="28"/>
      <c r="O43" s="28"/>
    </row>
    <row r="44" spans="1:15" ht="12.75" customHeight="1" x14ac:dyDescent="0.2">
      <c r="A44" s="57">
        <v>1993</v>
      </c>
      <c r="B44" s="10">
        <v>93009</v>
      </c>
      <c r="C44" s="10"/>
      <c r="D44" s="2"/>
      <c r="E44" s="10">
        <v>15296</v>
      </c>
      <c r="F44" s="10"/>
      <c r="G44" s="10">
        <v>108305</v>
      </c>
      <c r="H44" s="10"/>
      <c r="I44" s="10">
        <v>10554</v>
      </c>
      <c r="J44" s="10"/>
      <c r="K44" s="10">
        <v>13500</v>
      </c>
      <c r="L44" s="10"/>
      <c r="M44" s="10">
        <v>24054</v>
      </c>
      <c r="N44" s="28"/>
      <c r="O44" s="28"/>
    </row>
    <row r="45" spans="1:15" ht="12.75" customHeight="1" x14ac:dyDescent="0.2">
      <c r="A45" s="57">
        <v>1994</v>
      </c>
      <c r="B45" s="10">
        <v>116426</v>
      </c>
      <c r="C45" s="10"/>
      <c r="D45" s="2"/>
      <c r="E45" s="10">
        <v>8991</v>
      </c>
      <c r="F45" s="10"/>
      <c r="G45" s="10">
        <v>125417</v>
      </c>
      <c r="H45" s="10"/>
      <c r="I45" s="10">
        <v>12129</v>
      </c>
      <c r="J45" s="10"/>
      <c r="K45" s="10">
        <v>14368</v>
      </c>
      <c r="L45" s="10"/>
      <c r="M45" s="10">
        <v>26497</v>
      </c>
      <c r="N45" s="28"/>
      <c r="O45" s="28"/>
    </row>
    <row r="46" spans="1:15" ht="12.75" customHeight="1" x14ac:dyDescent="0.2">
      <c r="A46" s="57">
        <v>1995</v>
      </c>
      <c r="B46" s="10">
        <v>133486</v>
      </c>
      <c r="C46" s="10"/>
      <c r="D46" s="2"/>
      <c r="E46" s="10">
        <v>6552</v>
      </c>
      <c r="F46" s="10"/>
      <c r="G46" s="10">
        <v>140038</v>
      </c>
      <c r="H46" s="10"/>
      <c r="I46" s="10">
        <v>12388</v>
      </c>
      <c r="J46" s="10"/>
      <c r="K46" s="10">
        <v>16761</v>
      </c>
      <c r="L46" s="10"/>
      <c r="M46" s="10">
        <v>29149</v>
      </c>
      <c r="N46" s="28"/>
      <c r="O46" s="28"/>
    </row>
    <row r="47" spans="1:15" ht="12.75" customHeight="1" x14ac:dyDescent="0.2">
      <c r="A47" s="57">
        <v>1996</v>
      </c>
      <c r="B47" s="10">
        <v>159179</v>
      </c>
      <c r="C47" s="10"/>
      <c r="D47" s="2"/>
      <c r="E47" s="10">
        <v>6803</v>
      </c>
      <c r="F47" s="10"/>
      <c r="G47" s="10">
        <v>165982</v>
      </c>
      <c r="H47" s="10"/>
      <c r="I47" s="10">
        <v>11728</v>
      </c>
      <c r="J47" s="10"/>
      <c r="K47" s="10">
        <v>21897</v>
      </c>
      <c r="L47" s="10"/>
      <c r="M47" s="10">
        <v>33625</v>
      </c>
      <c r="N47" s="28"/>
      <c r="O47" s="28"/>
    </row>
    <row r="48" spans="1:15" ht="12.75" customHeight="1" x14ac:dyDescent="0.2">
      <c r="A48" s="57">
        <v>1997</v>
      </c>
      <c r="B48" s="10">
        <v>184927</v>
      </c>
      <c r="C48" s="10"/>
      <c r="D48" s="2"/>
      <c r="E48" s="10">
        <v>6475</v>
      </c>
      <c r="F48" s="10"/>
      <c r="G48" s="10">
        <v>191402</v>
      </c>
      <c r="H48" s="10"/>
      <c r="I48" s="10">
        <v>10372</v>
      </c>
      <c r="J48" s="10"/>
      <c r="K48" s="10">
        <v>25192</v>
      </c>
      <c r="L48" s="10"/>
      <c r="M48" s="10">
        <v>35564</v>
      </c>
      <c r="N48" s="28"/>
      <c r="O48" s="28"/>
    </row>
    <row r="49" spans="1:15" ht="12.75" customHeight="1" x14ac:dyDescent="0.2">
      <c r="A49" s="57">
        <v>1998</v>
      </c>
      <c r="B49" s="10">
        <v>189094</v>
      </c>
      <c r="C49" s="10"/>
      <c r="D49" s="2"/>
      <c r="E49" s="10">
        <v>9316</v>
      </c>
      <c r="F49" s="10"/>
      <c r="G49" s="10">
        <v>198410</v>
      </c>
      <c r="H49" s="10"/>
      <c r="I49" s="10">
        <v>8904</v>
      </c>
      <c r="J49" s="10"/>
      <c r="K49" s="10">
        <v>25366</v>
      </c>
      <c r="L49" s="10"/>
      <c r="M49" s="10">
        <v>34270</v>
      </c>
      <c r="N49" s="28"/>
      <c r="O49" s="28"/>
    </row>
    <row r="50" spans="1:15" ht="12.75" customHeight="1" x14ac:dyDescent="0.2">
      <c r="A50" s="57">
        <v>1999</v>
      </c>
      <c r="B50" s="10">
        <v>176073</v>
      </c>
      <c r="C50" s="10"/>
      <c r="D50" s="2"/>
      <c r="E50" s="10">
        <v>12497</v>
      </c>
      <c r="F50" s="10"/>
      <c r="G50" s="10">
        <v>188570</v>
      </c>
      <c r="H50" s="10"/>
      <c r="I50" s="10">
        <v>8940</v>
      </c>
      <c r="J50" s="10"/>
      <c r="K50" s="10">
        <v>27211</v>
      </c>
      <c r="L50" s="10"/>
      <c r="M50" s="10">
        <v>36151</v>
      </c>
      <c r="N50" s="28"/>
      <c r="O50" s="28"/>
    </row>
    <row r="51" spans="1:15" ht="12.75" customHeight="1" x14ac:dyDescent="0.2">
      <c r="A51" s="57">
        <v>2000</v>
      </c>
      <c r="B51" s="10">
        <v>193396</v>
      </c>
      <c r="C51" s="10"/>
      <c r="D51" s="2"/>
      <c r="E51" s="10">
        <v>6925</v>
      </c>
      <c r="F51" s="10"/>
      <c r="G51" s="10">
        <v>200321</v>
      </c>
      <c r="H51" s="10"/>
      <c r="I51" s="10">
        <v>10241</v>
      </c>
      <c r="J51" s="10"/>
      <c r="K51" s="10">
        <v>27450</v>
      </c>
      <c r="L51" s="10"/>
      <c r="M51" s="10">
        <v>37691</v>
      </c>
      <c r="N51" s="28"/>
      <c r="O51" s="28"/>
    </row>
    <row r="52" spans="1:15" ht="12.75" customHeight="1" x14ac:dyDescent="0.2">
      <c r="A52" s="57">
        <v>2001</v>
      </c>
      <c r="B52" s="10">
        <v>170939</v>
      </c>
      <c r="C52" s="10"/>
      <c r="D52" s="2"/>
      <c r="E52" s="10">
        <v>4989</v>
      </c>
      <c r="F52" s="10"/>
      <c r="G52" s="10">
        <v>175928</v>
      </c>
      <c r="H52" s="10"/>
      <c r="I52" s="10">
        <v>9682</v>
      </c>
      <c r="J52" s="10"/>
      <c r="K52" s="10">
        <v>26028</v>
      </c>
      <c r="L52" s="10"/>
      <c r="M52" s="10">
        <v>35710</v>
      </c>
      <c r="N52" s="28"/>
      <c r="O52" s="28"/>
    </row>
    <row r="53" spans="1:15" ht="12.75" customHeight="1" x14ac:dyDescent="0.2">
      <c r="A53" s="57">
        <v>2002</v>
      </c>
      <c r="B53" s="10">
        <v>197045</v>
      </c>
      <c r="C53" s="10"/>
      <c r="D53" s="2"/>
      <c r="E53" s="10">
        <v>5421</v>
      </c>
      <c r="F53" s="10"/>
      <c r="G53" s="10">
        <v>202466</v>
      </c>
      <c r="H53" s="10"/>
      <c r="I53" s="10">
        <v>8140</v>
      </c>
      <c r="J53" s="10"/>
      <c r="K53" s="10">
        <v>26439</v>
      </c>
      <c r="L53" s="10"/>
      <c r="M53" s="10">
        <v>34579</v>
      </c>
      <c r="N53" s="28"/>
      <c r="O53" s="28"/>
    </row>
    <row r="54" spans="1:15" ht="12.75" customHeight="1" x14ac:dyDescent="0.2">
      <c r="A54" s="57">
        <v>2003</v>
      </c>
      <c r="B54" s="10">
        <v>185714</v>
      </c>
      <c r="C54" s="10"/>
      <c r="D54" s="2"/>
      <c r="E54" s="10">
        <v>4422</v>
      </c>
      <c r="F54" s="10"/>
      <c r="G54" s="10">
        <v>190136</v>
      </c>
      <c r="H54" s="10"/>
      <c r="I54" s="10">
        <v>7096</v>
      </c>
      <c r="J54" s="10"/>
      <c r="K54" s="10">
        <v>22876</v>
      </c>
      <c r="L54" s="10"/>
      <c r="M54" s="10">
        <v>29972</v>
      </c>
      <c r="N54" s="28"/>
      <c r="O54" s="28"/>
    </row>
    <row r="55" spans="1:15" ht="12.75" customHeight="1" x14ac:dyDescent="0.2">
      <c r="A55" s="57">
        <v>2004</v>
      </c>
      <c r="B55" s="10">
        <v>166727</v>
      </c>
      <c r="C55" s="10"/>
      <c r="D55" s="2"/>
      <c r="E55" s="10">
        <v>4472</v>
      </c>
      <c r="F55" s="10"/>
      <c r="G55" s="10">
        <v>171199</v>
      </c>
      <c r="H55" s="10"/>
      <c r="I55" s="10">
        <v>7897</v>
      </c>
      <c r="J55" s="10"/>
      <c r="K55" s="10">
        <v>21440</v>
      </c>
      <c r="L55" s="10"/>
      <c r="M55" s="10">
        <v>29337</v>
      </c>
      <c r="N55" s="28"/>
      <c r="O55" s="28"/>
    </row>
    <row r="56" spans="1:15" ht="12.75" customHeight="1" x14ac:dyDescent="0.2">
      <c r="A56" s="57">
        <v>2005</v>
      </c>
      <c r="B56" s="10">
        <v>168706</v>
      </c>
      <c r="C56" s="10"/>
      <c r="D56" s="59"/>
      <c r="E56" s="10">
        <v>5658</v>
      </c>
      <c r="F56" s="10"/>
      <c r="G56" s="10">
        <v>174364</v>
      </c>
      <c r="H56" s="10"/>
      <c r="I56" s="10">
        <v>9456</v>
      </c>
      <c r="J56" s="10"/>
      <c r="K56" s="10">
        <v>19306</v>
      </c>
      <c r="L56" s="10"/>
      <c r="M56" s="10">
        <v>28762</v>
      </c>
      <c r="N56" s="28"/>
      <c r="O56" s="28"/>
    </row>
    <row r="57" spans="1:15" ht="12.75" customHeight="1" x14ac:dyDescent="0.2">
      <c r="A57" s="57">
        <v>2006</v>
      </c>
      <c r="B57" s="10">
        <v>183245</v>
      </c>
      <c r="C57" s="10"/>
      <c r="D57" s="59"/>
      <c r="E57" s="10">
        <v>5395</v>
      </c>
      <c r="F57" s="10"/>
      <c r="G57" s="10">
        <v>188640</v>
      </c>
      <c r="H57" s="10"/>
      <c r="I57" s="10">
        <v>9026</v>
      </c>
      <c r="J57" s="10"/>
      <c r="K57" s="10">
        <v>22950</v>
      </c>
      <c r="L57" s="10"/>
      <c r="M57" s="10">
        <v>31976</v>
      </c>
      <c r="N57" s="28"/>
      <c r="O57" s="28"/>
    </row>
    <row r="58" spans="1:15" ht="12.75" customHeight="1" x14ac:dyDescent="0.2">
      <c r="A58" s="57">
        <v>2007</v>
      </c>
      <c r="B58" s="10">
        <v>208938</v>
      </c>
      <c r="C58" s="10"/>
      <c r="D58" s="59"/>
      <c r="E58" s="10">
        <v>4993</v>
      </c>
      <c r="F58" s="10"/>
      <c r="G58" s="10">
        <v>213931</v>
      </c>
      <c r="H58" s="10"/>
      <c r="I58" s="10">
        <v>8709</v>
      </c>
      <c r="J58" s="10"/>
      <c r="K58" s="10">
        <v>18000</v>
      </c>
      <c r="L58" s="10"/>
      <c r="M58" s="10">
        <v>26709</v>
      </c>
      <c r="N58" s="28"/>
      <c r="O58" s="28"/>
    </row>
    <row r="59" spans="1:15" ht="12.75" customHeight="1" x14ac:dyDescent="0.2">
      <c r="A59" s="57">
        <v>2008</v>
      </c>
      <c r="B59" s="10">
        <v>180746</v>
      </c>
      <c r="C59" s="10"/>
      <c r="D59" s="59"/>
      <c r="E59" s="10">
        <v>4546</v>
      </c>
      <c r="F59" s="59"/>
      <c r="G59" s="10">
        <v>185292</v>
      </c>
      <c r="H59" s="59"/>
      <c r="I59" s="10">
        <v>10630</v>
      </c>
      <c r="J59" s="10"/>
      <c r="K59" s="10">
        <v>17063</v>
      </c>
      <c r="L59" s="10"/>
      <c r="M59" s="10">
        <v>27693</v>
      </c>
      <c r="N59" s="28"/>
      <c r="O59" s="28"/>
    </row>
    <row r="60" spans="1:15" ht="12.75" customHeight="1" x14ac:dyDescent="0.2">
      <c r="A60" s="57">
        <v>2009</v>
      </c>
      <c r="B60" s="10">
        <v>139439</v>
      </c>
      <c r="C60" s="10"/>
      <c r="D60" s="59"/>
      <c r="E60" s="10">
        <v>1674</v>
      </c>
      <c r="F60" s="59"/>
      <c r="G60" s="10">
        <v>141113</v>
      </c>
      <c r="H60" s="59"/>
      <c r="I60" s="10">
        <v>9409</v>
      </c>
      <c r="J60" s="10"/>
      <c r="K60" s="10">
        <v>15711</v>
      </c>
      <c r="L60" s="10"/>
      <c r="M60" s="10">
        <v>25120</v>
      </c>
      <c r="N60" s="28"/>
      <c r="O60" s="28"/>
    </row>
    <row r="61" spans="1:15" ht="12.75" customHeight="1" x14ac:dyDescent="0.2">
      <c r="A61" s="57">
        <v>2010</v>
      </c>
      <c r="B61" s="10">
        <v>171298</v>
      </c>
      <c r="C61" s="10"/>
      <c r="D61" s="2"/>
      <c r="E61" s="10">
        <v>2342</v>
      </c>
      <c r="F61" s="59"/>
      <c r="G61" s="10">
        <v>173640</v>
      </c>
      <c r="H61" s="59"/>
      <c r="I61" s="10">
        <v>8277</v>
      </c>
      <c r="J61" s="10"/>
      <c r="K61" s="10">
        <v>14498</v>
      </c>
      <c r="L61" s="10"/>
      <c r="M61" s="10">
        <v>22775</v>
      </c>
      <c r="N61" s="28"/>
      <c r="O61" s="28"/>
    </row>
    <row r="62" spans="1:15" ht="12.75" customHeight="1" x14ac:dyDescent="0.2">
      <c r="A62" s="57">
        <v>2011</v>
      </c>
      <c r="B62" s="10">
        <v>150473</v>
      </c>
      <c r="C62" s="10"/>
      <c r="D62" s="2"/>
      <c r="E62" s="10">
        <v>2467</v>
      </c>
      <c r="F62" s="59"/>
      <c r="G62" s="10">
        <v>152940</v>
      </c>
      <c r="H62" s="59"/>
      <c r="I62" s="10">
        <v>8355</v>
      </c>
      <c r="J62" s="10"/>
      <c r="K62" s="10">
        <v>14128</v>
      </c>
      <c r="L62" s="10"/>
      <c r="M62" s="10">
        <v>22483</v>
      </c>
      <c r="N62" s="28"/>
      <c r="O62" s="28"/>
    </row>
    <row r="63" spans="1:15" ht="12.75" customHeight="1" x14ac:dyDescent="0.2">
      <c r="A63" s="57">
        <v>2012</v>
      </c>
      <c r="B63" s="10">
        <v>126805</v>
      </c>
      <c r="C63" s="10"/>
      <c r="D63" s="2"/>
      <c r="E63" s="10">
        <v>2516</v>
      </c>
      <c r="F63" s="59"/>
      <c r="G63" s="10">
        <v>129321</v>
      </c>
      <c r="H63" s="59"/>
      <c r="I63" s="10">
        <v>8279</v>
      </c>
      <c r="J63" s="2"/>
      <c r="K63" s="10">
        <v>13522</v>
      </c>
      <c r="L63" s="10"/>
      <c r="M63" s="10">
        <v>21801</v>
      </c>
      <c r="N63" s="28"/>
      <c r="O63" s="28"/>
    </row>
    <row r="64" spans="1:15" ht="12.75" customHeight="1" x14ac:dyDescent="0.2">
      <c r="A64" s="57">
        <v>2013</v>
      </c>
      <c r="B64" s="10">
        <v>116933</v>
      </c>
      <c r="C64" s="10"/>
      <c r="D64" s="2"/>
      <c r="E64" s="10">
        <v>3177</v>
      </c>
      <c r="F64" s="59"/>
      <c r="G64" s="10">
        <v>120110</v>
      </c>
      <c r="H64" s="59"/>
      <c r="I64" s="10">
        <v>8688</v>
      </c>
      <c r="J64" s="2"/>
      <c r="K64" s="10">
        <v>12142</v>
      </c>
      <c r="L64" s="10"/>
      <c r="M64" s="10">
        <v>20830</v>
      </c>
      <c r="N64" s="28"/>
      <c r="O64" s="28"/>
    </row>
    <row r="65" spans="1:15" ht="12.75" customHeight="1" x14ac:dyDescent="0.2">
      <c r="A65" s="57">
        <v>2014</v>
      </c>
      <c r="B65" s="10">
        <v>120470</v>
      </c>
      <c r="C65" s="10"/>
      <c r="D65" s="2"/>
      <c r="E65" s="10">
        <v>2410</v>
      </c>
      <c r="F65" s="59"/>
      <c r="G65" s="10">
        <v>122880</v>
      </c>
      <c r="H65" s="59"/>
      <c r="I65" s="10">
        <v>9848</v>
      </c>
      <c r="J65" s="2"/>
      <c r="K65" s="10">
        <v>12681</v>
      </c>
      <c r="L65" s="10"/>
      <c r="M65" s="10">
        <v>22529</v>
      </c>
      <c r="N65" s="28"/>
      <c r="O65" s="28"/>
    </row>
    <row r="66" spans="1:15" ht="12.75" customHeight="1" x14ac:dyDescent="0.2">
      <c r="A66" s="57">
        <v>2015</v>
      </c>
      <c r="B66" s="10">
        <v>124324</v>
      </c>
      <c r="C66" s="10"/>
      <c r="D66" s="2"/>
      <c r="E66" s="10">
        <v>2694</v>
      </c>
      <c r="F66" s="10"/>
      <c r="G66" s="10">
        <v>127018</v>
      </c>
      <c r="H66" s="10"/>
      <c r="I66" s="10">
        <v>10158</v>
      </c>
      <c r="J66" s="2"/>
      <c r="K66" s="10">
        <v>12223</v>
      </c>
      <c r="L66" s="10"/>
      <c r="M66" s="10">
        <v>22381</v>
      </c>
      <c r="N66" s="28"/>
      <c r="O66" s="28"/>
    </row>
    <row r="67" spans="1:15" ht="12.75" customHeight="1" x14ac:dyDescent="0.2">
      <c r="A67" s="57">
        <v>2016</v>
      </c>
      <c r="B67" s="10">
        <v>125029</v>
      </c>
      <c r="C67" s="10"/>
      <c r="D67" s="2"/>
      <c r="E67" s="10">
        <v>2870</v>
      </c>
      <c r="F67" s="10"/>
      <c r="G67" s="10">
        <v>127899</v>
      </c>
      <c r="H67" s="10"/>
      <c r="I67" s="10">
        <v>10908</v>
      </c>
      <c r="J67" s="2"/>
      <c r="K67" s="10">
        <v>11665</v>
      </c>
      <c r="L67" s="10"/>
      <c r="M67" s="10">
        <v>22573</v>
      </c>
      <c r="N67" s="28"/>
      <c r="O67" s="28"/>
    </row>
    <row r="68" spans="1:15" ht="12.75" customHeight="1" x14ac:dyDescent="0.2">
      <c r="A68" s="57">
        <v>2017</v>
      </c>
      <c r="B68" s="10">
        <v>137286</v>
      </c>
      <c r="C68" s="10"/>
      <c r="D68" s="2"/>
      <c r="E68" s="10">
        <v>3210</v>
      </c>
      <c r="F68" s="10"/>
      <c r="G68" s="10">
        <v>140496</v>
      </c>
      <c r="H68" s="10"/>
      <c r="I68" s="10">
        <v>10678</v>
      </c>
      <c r="J68" s="2"/>
      <c r="K68" s="10">
        <v>11526</v>
      </c>
      <c r="L68" s="10"/>
      <c r="M68" s="10">
        <v>22204</v>
      </c>
      <c r="N68" s="82"/>
      <c r="O68" s="28"/>
    </row>
    <row r="69" spans="1:15" ht="12.75" customHeight="1" x14ac:dyDescent="0.2">
      <c r="A69" s="57">
        <v>2018</v>
      </c>
      <c r="B69" s="10">
        <v>139601</v>
      </c>
      <c r="C69" s="10"/>
      <c r="D69" s="2"/>
      <c r="E69" s="10">
        <v>3349</v>
      </c>
      <c r="F69" s="10"/>
      <c r="G69" s="10">
        <v>142950</v>
      </c>
      <c r="H69" s="10"/>
      <c r="I69" s="10">
        <v>8009</v>
      </c>
      <c r="J69" s="2"/>
      <c r="K69" s="10">
        <v>7645</v>
      </c>
      <c r="L69" s="10"/>
      <c r="M69" s="10">
        <v>15654</v>
      </c>
      <c r="N69" s="82"/>
      <c r="O69" s="28"/>
    </row>
    <row r="70" spans="1:15" ht="12.75" customHeight="1" x14ac:dyDescent="0.2">
      <c r="A70" s="57">
        <v>2019</v>
      </c>
      <c r="B70" s="167" t="s">
        <v>239</v>
      </c>
      <c r="C70" s="167"/>
      <c r="D70" s="168"/>
      <c r="E70" s="167" t="s">
        <v>239</v>
      </c>
      <c r="F70" s="169"/>
      <c r="G70" s="167" t="s">
        <v>239</v>
      </c>
      <c r="H70" s="10"/>
      <c r="I70" s="10">
        <v>5351</v>
      </c>
      <c r="J70" s="2"/>
      <c r="K70" s="10">
        <v>4395</v>
      </c>
      <c r="L70" s="10"/>
      <c r="M70" s="10">
        <f>I70+K70</f>
        <v>9746</v>
      </c>
      <c r="N70" s="82"/>
      <c r="O70" s="28"/>
    </row>
    <row r="71" spans="1:15" ht="12.75" customHeight="1" x14ac:dyDescent="0.2">
      <c r="A71" s="57">
        <v>2020</v>
      </c>
      <c r="B71" s="148">
        <v>130429.106</v>
      </c>
      <c r="C71" s="148"/>
      <c r="D71" s="177"/>
      <c r="E71" s="148">
        <v>1723.9169999999999</v>
      </c>
      <c r="F71" s="178"/>
      <c r="G71" s="148">
        <v>132153.02299999999</v>
      </c>
      <c r="H71" s="10"/>
      <c r="I71" s="10">
        <v>2977.4859999999999</v>
      </c>
      <c r="J71" s="2"/>
      <c r="K71" s="10">
        <v>4320.9670000000006</v>
      </c>
      <c r="L71" s="10"/>
      <c r="M71" s="10">
        <v>7298.4530000000004</v>
      </c>
      <c r="N71" s="82"/>
      <c r="O71" s="28"/>
    </row>
    <row r="72" spans="1:15" ht="12.75" customHeight="1" x14ac:dyDescent="0.2">
      <c r="A72" s="57">
        <v>2021</v>
      </c>
      <c r="B72" s="148">
        <v>145322.84899999999</v>
      </c>
      <c r="C72" s="148"/>
      <c r="D72" s="177"/>
      <c r="E72" s="148">
        <v>1308.202</v>
      </c>
      <c r="F72" s="178"/>
      <c r="G72" s="148">
        <v>146631.05099999998</v>
      </c>
      <c r="H72" s="10"/>
      <c r="I72" s="10">
        <v>2818.172</v>
      </c>
      <c r="J72" s="2"/>
      <c r="K72" s="10">
        <v>5904.8770000000004</v>
      </c>
      <c r="L72" s="10"/>
      <c r="M72" s="10">
        <v>8723.0490000000009</v>
      </c>
      <c r="N72" s="82"/>
      <c r="O72" s="28"/>
    </row>
    <row r="73" spans="1:15" ht="12.75" customHeight="1" x14ac:dyDescent="0.2">
      <c r="A73" s="57">
        <v>2022</v>
      </c>
      <c r="B73" s="148">
        <v>137539</v>
      </c>
      <c r="C73" s="148"/>
      <c r="D73" s="177"/>
      <c r="E73" s="148">
        <v>1883</v>
      </c>
      <c r="F73" s="178"/>
      <c r="G73" s="148">
        <v>139422</v>
      </c>
      <c r="H73" s="10"/>
      <c r="I73" s="10">
        <v>2742</v>
      </c>
      <c r="J73" s="2"/>
      <c r="K73" s="10">
        <v>7024</v>
      </c>
      <c r="L73" s="10"/>
      <c r="M73" s="10">
        <v>9766</v>
      </c>
      <c r="N73" s="82"/>
      <c r="O73" s="28"/>
    </row>
    <row r="74" spans="1:15" ht="12.75" customHeight="1" x14ac:dyDescent="0.2">
      <c r="A74" s="57">
        <v>2023</v>
      </c>
      <c r="B74" s="148">
        <v>119413</v>
      </c>
      <c r="C74" s="148"/>
      <c r="D74" s="177"/>
      <c r="E74" s="148">
        <v>1864</v>
      </c>
      <c r="F74" s="178"/>
      <c r="G74" s="148">
        <v>121277</v>
      </c>
      <c r="H74" s="10"/>
      <c r="I74" s="10">
        <v>2618</v>
      </c>
      <c r="J74" s="2"/>
      <c r="K74" s="10">
        <v>5838</v>
      </c>
      <c r="L74" s="10"/>
      <c r="M74" s="10">
        <v>8456</v>
      </c>
      <c r="N74" s="82"/>
      <c r="O74" s="28"/>
    </row>
    <row r="75" spans="1:15" ht="12.75" customHeight="1" x14ac:dyDescent="0.2">
      <c r="A75" s="57">
        <v>2024</v>
      </c>
      <c r="B75" s="148">
        <v>134183</v>
      </c>
      <c r="C75" s="148"/>
      <c r="D75" s="177"/>
      <c r="E75" s="148">
        <v>1739</v>
      </c>
      <c r="F75" s="178"/>
      <c r="G75" s="148">
        <v>135922</v>
      </c>
      <c r="H75" s="10"/>
      <c r="I75" s="10">
        <v>2680</v>
      </c>
      <c r="J75" s="2"/>
      <c r="K75" s="10">
        <v>5745</v>
      </c>
      <c r="L75" s="10"/>
      <c r="M75" s="10">
        <v>8425</v>
      </c>
      <c r="N75" s="82"/>
      <c r="O75" s="28"/>
    </row>
    <row r="76" spans="1:15" ht="12.75" customHeight="1" x14ac:dyDescent="0.2">
      <c r="A76" s="60">
        <v>2025</v>
      </c>
      <c r="B76" s="172">
        <v>140852</v>
      </c>
      <c r="C76" s="172"/>
      <c r="D76" s="173"/>
      <c r="E76" s="172">
        <v>1168</v>
      </c>
      <c r="F76" s="174"/>
      <c r="G76" s="172">
        <v>142020</v>
      </c>
      <c r="H76" s="13"/>
      <c r="I76" s="13">
        <v>2591</v>
      </c>
      <c r="J76" s="9"/>
      <c r="K76" s="13">
        <v>3318</v>
      </c>
      <c r="L76" s="13"/>
      <c r="M76" s="13">
        <v>5909</v>
      </c>
      <c r="N76" s="82"/>
      <c r="O76" s="28"/>
    </row>
    <row r="77" spans="1:15" ht="12.75" customHeight="1" x14ac:dyDescent="0.2">
      <c r="A77" s="57"/>
      <c r="B77" s="82"/>
      <c r="C77" s="82"/>
      <c r="D77" s="2"/>
      <c r="E77" s="82"/>
      <c r="F77" s="82"/>
      <c r="G77" s="10"/>
      <c r="H77" s="10"/>
      <c r="I77" s="10"/>
      <c r="J77" s="10"/>
      <c r="K77" s="10"/>
      <c r="L77" s="10"/>
      <c r="M77" s="10"/>
    </row>
    <row r="78" spans="1:15" ht="12.75" customHeight="1" x14ac:dyDescent="0.2">
      <c r="A78" s="2" t="s">
        <v>334</v>
      </c>
      <c r="B78" s="10"/>
      <c r="C78" s="10"/>
      <c r="D78" s="2"/>
      <c r="E78" s="2"/>
      <c r="F78" s="2"/>
      <c r="G78" s="2"/>
      <c r="H78" s="2"/>
      <c r="I78" s="2"/>
      <c r="J78" s="2"/>
      <c r="K78" s="2"/>
      <c r="L78" s="2"/>
      <c r="M78" s="2"/>
    </row>
    <row r="79" spans="1:15" ht="12.75" customHeight="1" x14ac:dyDescent="0.2">
      <c r="A79" s="128" t="s">
        <v>546</v>
      </c>
      <c r="B79" s="129"/>
      <c r="C79" s="129"/>
      <c r="D79" s="129"/>
      <c r="E79" s="130"/>
      <c r="F79" s="130"/>
      <c r="G79" s="130"/>
      <c r="H79" s="130"/>
      <c r="I79" s="130"/>
      <c r="J79" s="130"/>
      <c r="K79" s="130"/>
      <c r="L79" s="130"/>
      <c r="M79" s="130"/>
      <c r="N79" s="130"/>
      <c r="O79" s="130"/>
    </row>
    <row r="80" spans="1:15" ht="12.75" customHeight="1" x14ac:dyDescent="0.2">
      <c r="A80" s="131" t="s">
        <v>545</v>
      </c>
      <c r="B80" s="129"/>
      <c r="C80" s="129"/>
      <c r="D80" s="129"/>
      <c r="E80" s="130"/>
      <c r="F80" s="130"/>
      <c r="G80" s="130"/>
      <c r="H80" s="130"/>
      <c r="I80" s="130"/>
      <c r="J80" s="130"/>
      <c r="K80" s="130"/>
      <c r="L80" s="130"/>
      <c r="M80" s="130"/>
      <c r="N80" s="130"/>
      <c r="O80" s="130"/>
    </row>
    <row r="81" spans="1:15" ht="12.75" customHeight="1" x14ac:dyDescent="0.2">
      <c r="A81" s="11" t="s">
        <v>558</v>
      </c>
      <c r="B81" s="10"/>
      <c r="C81" s="10"/>
      <c r="D81" s="2"/>
      <c r="E81" s="2"/>
      <c r="F81" s="2"/>
      <c r="G81" s="2"/>
      <c r="H81" s="2"/>
      <c r="I81" s="2"/>
      <c r="J81" s="2"/>
      <c r="K81" s="2"/>
      <c r="L81" s="2"/>
      <c r="M81" s="2"/>
      <c r="N81" s="2"/>
      <c r="O81" s="2"/>
    </row>
    <row r="82" spans="1:15" ht="12.75" customHeight="1" x14ac:dyDescent="0.2">
      <c r="A82" s="34" t="s">
        <v>337</v>
      </c>
      <c r="B82" s="10"/>
      <c r="C82" s="10"/>
      <c r="D82" s="2"/>
      <c r="E82" s="2"/>
      <c r="F82" s="2"/>
      <c r="G82" s="2"/>
      <c r="H82" s="2"/>
      <c r="I82" s="2"/>
      <c r="J82" s="2"/>
      <c r="K82" s="2"/>
      <c r="L82" s="2"/>
      <c r="M82" s="2"/>
    </row>
    <row r="83" spans="1:15" ht="12.75" customHeight="1" x14ac:dyDescent="0.2"/>
    <row r="84" spans="1:15" ht="12.75" customHeight="1" x14ac:dyDescent="0.2"/>
  </sheetData>
  <pageMargins left="0.75" right="0.75" top="1" bottom="1" header="0.5" footer="0.5"/>
  <pageSetup paperSize="9" scale="72"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V57"/>
  <sheetViews>
    <sheetView showGridLines="0" zoomScaleNormal="100" zoomScaleSheetLayoutView="100" workbookViewId="0">
      <pane xSplit="4" ySplit="10" topLeftCell="E11" activePane="bottomRight" state="frozen"/>
      <selection pane="topRight" activeCell="E1" sqref="E1"/>
      <selection pane="bottomLeft" activeCell="A11" sqref="A11"/>
      <selection pane="bottomRight"/>
    </sheetView>
  </sheetViews>
  <sheetFormatPr defaultColWidth="9.109375" defaultRowHeight="11.4" x14ac:dyDescent="0.2"/>
  <cols>
    <col min="1" max="2" width="1.5546875" style="26" customWidth="1"/>
    <col min="3" max="3" width="2.44140625" style="26" customWidth="1"/>
    <col min="4" max="4" width="16.33203125" style="26" customWidth="1"/>
    <col min="5" max="5" width="1.44140625" style="26" customWidth="1"/>
    <col min="6" max="6" width="2.109375" style="26" customWidth="1"/>
    <col min="7" max="7" width="11.44140625" style="26" bestFit="1" customWidth="1"/>
    <col min="8" max="8" width="1" style="26" customWidth="1"/>
    <col min="9" max="9" width="8.5546875" style="26" customWidth="1"/>
    <col min="10" max="10" width="0.5546875" style="26" customWidth="1"/>
    <col min="11" max="11" width="9.44140625" style="26" customWidth="1"/>
    <col min="12" max="12" width="0.5546875" style="26" customWidth="1"/>
    <col min="13" max="13" width="7.5546875" style="26" customWidth="1"/>
    <col min="14" max="14" width="0.5546875" style="26" customWidth="1"/>
    <col min="15" max="15" width="8.5546875" style="26" customWidth="1"/>
    <col min="16" max="16" width="0.5546875" style="26" customWidth="1"/>
    <col min="17" max="17" width="9" style="26" customWidth="1"/>
    <col min="18" max="18" width="0.5546875" style="26" customWidth="1"/>
    <col min="19" max="19" width="7.5546875" style="26" customWidth="1"/>
    <col min="20" max="20" width="0.5546875" style="26" customWidth="1"/>
    <col min="21" max="22" width="8.5546875" style="26" customWidth="1"/>
    <col min="23" max="16384" width="9.109375" style="26"/>
  </cols>
  <sheetData>
    <row r="1" spans="1:22" s="24" customFormat="1" ht="12.75" customHeight="1" x14ac:dyDescent="0.25">
      <c r="A1" s="1" t="s">
        <v>480</v>
      </c>
      <c r="B1" s="1"/>
      <c r="C1" s="1"/>
      <c r="D1" s="1"/>
      <c r="E1" s="1" t="s">
        <v>817</v>
      </c>
      <c r="F1" s="1"/>
      <c r="G1" s="1"/>
      <c r="H1" s="1"/>
      <c r="I1" s="1"/>
      <c r="J1" s="1"/>
      <c r="K1" s="1"/>
      <c r="L1" s="1"/>
      <c r="M1" s="1"/>
      <c r="N1" s="1"/>
      <c r="O1" s="1"/>
      <c r="P1" s="1"/>
      <c r="Q1" s="1"/>
      <c r="R1" s="1"/>
      <c r="S1" s="1"/>
      <c r="T1" s="1"/>
      <c r="U1" s="1"/>
      <c r="V1" s="1"/>
    </row>
    <row r="2" spans="1:22" s="24" customFormat="1" ht="12.75" customHeight="1" x14ac:dyDescent="0.3">
      <c r="A2" s="1"/>
      <c r="B2" s="1"/>
      <c r="C2" s="1"/>
      <c r="D2" s="1"/>
      <c r="E2" s="1" t="s">
        <v>760</v>
      </c>
      <c r="F2" s="1"/>
      <c r="G2" s="1"/>
      <c r="H2" s="1"/>
      <c r="I2" s="1"/>
      <c r="J2" s="1"/>
      <c r="K2" s="1"/>
      <c r="L2" s="1"/>
      <c r="M2" s="1"/>
      <c r="N2" s="1"/>
      <c r="O2" s="1"/>
      <c r="P2" s="1"/>
      <c r="Q2" s="1"/>
      <c r="R2" s="1"/>
      <c r="S2" s="1"/>
      <c r="T2" s="1"/>
      <c r="U2" s="1"/>
      <c r="V2" s="1"/>
    </row>
    <row r="3" spans="1:22" s="25" customFormat="1" ht="12.75" customHeight="1" x14ac:dyDescent="0.25">
      <c r="A3" s="3"/>
      <c r="B3" s="3"/>
      <c r="C3" s="3"/>
      <c r="D3" s="3"/>
      <c r="E3" s="39" t="s">
        <v>350</v>
      </c>
      <c r="F3" s="3"/>
      <c r="G3" s="3"/>
      <c r="H3" s="3"/>
      <c r="I3" s="3"/>
      <c r="J3" s="3"/>
      <c r="K3" s="3"/>
      <c r="L3" s="3"/>
      <c r="M3" s="3"/>
      <c r="N3" s="3"/>
      <c r="O3" s="3"/>
      <c r="P3" s="3"/>
      <c r="Q3" s="3"/>
      <c r="R3" s="3"/>
      <c r="S3" s="3"/>
      <c r="T3" s="3"/>
      <c r="U3" s="3"/>
      <c r="V3" s="3"/>
    </row>
    <row r="4" spans="1:22" s="25" customFormat="1" ht="12.75" customHeight="1" x14ac:dyDescent="0.3">
      <c r="A4" s="3"/>
      <c r="B4" s="3"/>
      <c r="C4" s="3"/>
      <c r="D4" s="3"/>
      <c r="E4" s="39" t="s">
        <v>761</v>
      </c>
      <c r="F4" s="3"/>
      <c r="G4" s="3"/>
      <c r="H4" s="3"/>
      <c r="I4" s="3"/>
      <c r="J4" s="3"/>
      <c r="K4" s="3"/>
      <c r="L4" s="3"/>
      <c r="M4" s="3"/>
      <c r="N4" s="3"/>
      <c r="O4" s="3"/>
      <c r="P4" s="3"/>
      <c r="Q4" s="3"/>
      <c r="R4" s="3"/>
      <c r="S4" s="3"/>
      <c r="T4" s="3"/>
      <c r="U4" s="3"/>
      <c r="V4" s="3"/>
    </row>
    <row r="5" spans="1:22" ht="12.75" customHeight="1" x14ac:dyDescent="0.25">
      <c r="A5" s="8"/>
      <c r="B5" s="8"/>
      <c r="C5" s="8"/>
      <c r="D5" s="8"/>
      <c r="E5" s="8"/>
      <c r="F5" s="8"/>
      <c r="G5" s="8"/>
      <c r="H5" s="8"/>
      <c r="I5" s="8"/>
      <c r="J5" s="8"/>
      <c r="K5" s="8"/>
      <c r="L5" s="8"/>
      <c r="M5" s="8"/>
      <c r="N5" s="8"/>
      <c r="O5" s="8"/>
      <c r="P5" s="8"/>
      <c r="Q5" s="8"/>
      <c r="R5" s="8"/>
      <c r="S5" s="8"/>
      <c r="T5" s="8"/>
      <c r="U5" s="8"/>
      <c r="V5" s="3"/>
    </row>
    <row r="6" spans="1:22" s="261" customFormat="1" ht="12.75" customHeight="1" x14ac:dyDescent="0.25">
      <c r="A6" s="315" t="s">
        <v>18</v>
      </c>
      <c r="B6" s="315"/>
      <c r="C6" s="315"/>
      <c r="D6" s="315"/>
      <c r="E6" s="315"/>
      <c r="F6" s="315"/>
      <c r="G6" s="315" t="s">
        <v>19</v>
      </c>
      <c r="H6" s="315"/>
      <c r="I6" s="315" t="s">
        <v>19</v>
      </c>
      <c r="J6" s="315"/>
      <c r="K6" s="315" t="s">
        <v>50</v>
      </c>
      <c r="L6" s="315"/>
      <c r="M6" s="315"/>
      <c r="N6" s="315"/>
      <c r="O6" s="315"/>
      <c r="P6" s="315"/>
      <c r="Q6" s="315" t="s">
        <v>51</v>
      </c>
      <c r="R6" s="315"/>
      <c r="S6" s="315"/>
      <c r="T6" s="315"/>
      <c r="U6" s="315"/>
      <c r="V6" s="315"/>
    </row>
    <row r="7" spans="1:22" s="261" customFormat="1" ht="12.75" customHeight="1" x14ac:dyDescent="0.25">
      <c r="A7" s="331" t="s">
        <v>22</v>
      </c>
      <c r="B7" s="315"/>
      <c r="C7" s="315"/>
      <c r="D7" s="315"/>
      <c r="E7" s="315"/>
      <c r="F7" s="315"/>
      <c r="G7" s="331" t="s">
        <v>9</v>
      </c>
      <c r="H7" s="315"/>
      <c r="I7" s="331" t="s">
        <v>9</v>
      </c>
      <c r="J7" s="315"/>
      <c r="K7" s="333" t="s">
        <v>52</v>
      </c>
      <c r="L7" s="283"/>
      <c r="M7" s="283"/>
      <c r="N7" s="283"/>
      <c r="O7" s="283"/>
      <c r="P7" s="315"/>
      <c r="Q7" s="333" t="s">
        <v>53</v>
      </c>
      <c r="R7" s="283"/>
      <c r="S7" s="283"/>
      <c r="T7" s="283"/>
      <c r="U7" s="283"/>
      <c r="V7" s="315"/>
    </row>
    <row r="8" spans="1:22" ht="12.75" customHeight="1" x14ac:dyDescent="0.2">
      <c r="A8" s="2"/>
      <c r="B8" s="2"/>
      <c r="C8" s="2"/>
      <c r="D8" s="2"/>
      <c r="E8" s="2"/>
      <c r="F8" s="2"/>
      <c r="G8" s="2"/>
      <c r="H8" s="2"/>
      <c r="I8" s="2"/>
      <c r="J8" s="2"/>
      <c r="K8" s="2" t="s">
        <v>54</v>
      </c>
      <c r="L8" s="2"/>
      <c r="M8" s="2" t="s">
        <v>64</v>
      </c>
      <c r="N8" s="2"/>
      <c r="O8" s="2" t="s">
        <v>6</v>
      </c>
      <c r="P8" s="2"/>
      <c r="Q8" s="2" t="s">
        <v>116</v>
      </c>
      <c r="R8" s="2"/>
      <c r="S8" s="2" t="s">
        <v>329</v>
      </c>
      <c r="T8" s="2"/>
      <c r="U8" s="2" t="s">
        <v>6</v>
      </c>
      <c r="V8" s="2"/>
    </row>
    <row r="9" spans="1:22" s="27" customFormat="1" ht="12.75" customHeight="1" x14ac:dyDescent="0.2">
      <c r="A9" s="2"/>
      <c r="B9" s="2"/>
      <c r="C9" s="2"/>
      <c r="D9" s="2"/>
      <c r="E9" s="2"/>
      <c r="F9" s="2"/>
      <c r="G9" s="9"/>
      <c r="H9" s="9"/>
      <c r="I9" s="9"/>
      <c r="J9" s="9"/>
      <c r="K9" s="102" t="s">
        <v>815</v>
      </c>
      <c r="L9" s="9"/>
      <c r="M9" s="102" t="s">
        <v>816</v>
      </c>
      <c r="N9" s="9"/>
      <c r="O9" s="102" t="s">
        <v>9</v>
      </c>
      <c r="P9" s="9"/>
      <c r="Q9" s="102" t="s">
        <v>404</v>
      </c>
      <c r="R9" s="9"/>
      <c r="S9" s="102" t="s">
        <v>405</v>
      </c>
      <c r="T9" s="9"/>
      <c r="U9" s="102" t="s">
        <v>9</v>
      </c>
      <c r="V9" s="34"/>
    </row>
    <row r="10" spans="1:22" s="261" customFormat="1" ht="12.75" customHeight="1" x14ac:dyDescent="0.25">
      <c r="A10" s="283"/>
      <c r="B10" s="283"/>
      <c r="C10" s="283"/>
      <c r="D10" s="283"/>
      <c r="E10" s="283"/>
      <c r="F10" s="283"/>
      <c r="G10" s="283">
        <v>2024</v>
      </c>
      <c r="H10" s="283"/>
      <c r="I10" s="283">
        <v>2025</v>
      </c>
      <c r="J10" s="283"/>
      <c r="K10" s="283">
        <v>2025</v>
      </c>
      <c r="L10" s="283"/>
      <c r="M10" s="283">
        <v>2025</v>
      </c>
      <c r="N10" s="283"/>
      <c r="O10" s="283">
        <v>2025</v>
      </c>
      <c r="P10" s="283"/>
      <c r="Q10" s="283">
        <v>2025</v>
      </c>
      <c r="R10" s="283"/>
      <c r="S10" s="283">
        <v>2025</v>
      </c>
      <c r="T10" s="283"/>
      <c r="U10" s="283">
        <v>2025</v>
      </c>
      <c r="V10" s="315"/>
    </row>
    <row r="11" spans="1:22" ht="12.75" customHeight="1" x14ac:dyDescent="0.2">
      <c r="A11" s="2"/>
      <c r="B11" s="2"/>
      <c r="C11" s="2"/>
      <c r="D11" s="2"/>
      <c r="E11" s="2"/>
      <c r="F11" s="2"/>
      <c r="G11" s="2"/>
      <c r="H11" s="2"/>
      <c r="I11" s="2"/>
      <c r="J11" s="2"/>
      <c r="K11" s="2"/>
      <c r="L11" s="2"/>
      <c r="M11" s="2"/>
      <c r="N11" s="2"/>
      <c r="O11" s="2"/>
      <c r="P11" s="2"/>
      <c r="Q11" s="2"/>
      <c r="R11" s="2"/>
      <c r="S11" s="2"/>
      <c r="T11" s="2"/>
      <c r="U11" s="2"/>
      <c r="V11" s="2"/>
    </row>
    <row r="12" spans="1:22" ht="12.75" customHeight="1" x14ac:dyDescent="0.25">
      <c r="A12" s="2" t="s">
        <v>39</v>
      </c>
      <c r="B12" s="3"/>
      <c r="C12" s="3"/>
      <c r="D12" s="2"/>
      <c r="E12" s="2"/>
      <c r="F12" s="2"/>
      <c r="G12" s="15" t="s">
        <v>277</v>
      </c>
      <c r="H12" s="15"/>
      <c r="I12" s="15" t="s">
        <v>277</v>
      </c>
      <c r="J12" s="15"/>
      <c r="K12" s="15" t="s">
        <v>277</v>
      </c>
      <c r="L12" s="15"/>
      <c r="M12" s="15" t="s">
        <v>277</v>
      </c>
      <c r="N12" s="15"/>
      <c r="O12" s="15" t="s">
        <v>277</v>
      </c>
      <c r="P12" s="15"/>
      <c r="Q12" s="15" t="s">
        <v>277</v>
      </c>
      <c r="R12" s="15"/>
      <c r="S12" s="15" t="s">
        <v>277</v>
      </c>
      <c r="T12" s="15"/>
      <c r="U12" s="15" t="s">
        <v>277</v>
      </c>
      <c r="V12" s="15"/>
    </row>
    <row r="13" spans="1:22" ht="12.75" customHeight="1" x14ac:dyDescent="0.25">
      <c r="A13" s="2" t="s">
        <v>40</v>
      </c>
      <c r="B13" s="3"/>
      <c r="C13" s="3"/>
      <c r="D13" s="2"/>
      <c r="E13" s="2"/>
      <c r="F13" s="2"/>
      <c r="G13" s="15" t="s">
        <v>277</v>
      </c>
      <c r="H13" s="15"/>
      <c r="I13" s="15" t="s">
        <v>277</v>
      </c>
      <c r="J13" s="15"/>
      <c r="K13" s="15" t="s">
        <v>277</v>
      </c>
      <c r="L13" s="15"/>
      <c r="M13" s="15" t="s">
        <v>277</v>
      </c>
      <c r="N13" s="15"/>
      <c r="O13" s="15" t="s">
        <v>277</v>
      </c>
      <c r="P13" s="15"/>
      <c r="Q13" s="15" t="s">
        <v>277</v>
      </c>
      <c r="R13" s="15"/>
      <c r="S13" s="15" t="s">
        <v>277</v>
      </c>
      <c r="T13" s="15"/>
      <c r="U13" s="15" t="s">
        <v>277</v>
      </c>
      <c r="V13" s="15"/>
    </row>
    <row r="14" spans="1:22" ht="12.75" customHeight="1" x14ac:dyDescent="0.25">
      <c r="A14" s="2" t="s">
        <v>41</v>
      </c>
      <c r="B14" s="3"/>
      <c r="C14" s="3"/>
      <c r="D14" s="2"/>
      <c r="E14" s="2"/>
      <c r="F14" s="2"/>
      <c r="G14" s="15">
        <v>16</v>
      </c>
      <c r="H14" s="59"/>
      <c r="I14" s="15">
        <v>21</v>
      </c>
      <c r="J14" s="15"/>
      <c r="K14" s="15" t="s">
        <v>277</v>
      </c>
      <c r="L14" s="15"/>
      <c r="M14" s="15" t="s">
        <v>277</v>
      </c>
      <c r="N14" s="15"/>
      <c r="O14" s="15" t="s">
        <v>277</v>
      </c>
      <c r="P14" s="15"/>
      <c r="Q14" s="70">
        <v>14.741</v>
      </c>
      <c r="R14" s="15"/>
      <c r="S14" s="70">
        <v>6.7510000000000003</v>
      </c>
      <c r="T14" s="15"/>
      <c r="U14" s="15">
        <v>21.492000000000001</v>
      </c>
      <c r="V14" s="15"/>
    </row>
    <row r="15" spans="1:22" ht="12.75" customHeight="1" x14ac:dyDescent="0.2">
      <c r="A15" s="2" t="s">
        <v>105</v>
      </c>
      <c r="B15" s="2"/>
      <c r="C15" s="2"/>
      <c r="D15" s="2"/>
      <c r="E15" s="2"/>
      <c r="F15" s="2"/>
      <c r="G15" s="15">
        <v>18632</v>
      </c>
      <c r="H15" s="59"/>
      <c r="I15" s="15">
        <v>20723</v>
      </c>
      <c r="J15" s="15"/>
      <c r="K15" s="148">
        <v>11246.123</v>
      </c>
      <c r="L15" s="15"/>
      <c r="M15" s="148">
        <v>9226.7130000000016</v>
      </c>
      <c r="N15" s="15"/>
      <c r="O15" s="15">
        <v>20472.836000000003</v>
      </c>
      <c r="P15" s="15"/>
      <c r="Q15" s="148">
        <v>68.748999999999995</v>
      </c>
      <c r="R15" s="15"/>
      <c r="S15" s="148">
        <v>180.93199999999999</v>
      </c>
      <c r="T15" s="15"/>
      <c r="U15" s="15">
        <v>249.68099999999998</v>
      </c>
      <c r="V15" s="15"/>
    </row>
    <row r="16" spans="1:22" ht="12.75" customHeight="1" x14ac:dyDescent="0.25">
      <c r="A16" s="2" t="s">
        <v>42</v>
      </c>
      <c r="B16" s="3"/>
      <c r="C16" s="3"/>
      <c r="D16" s="2"/>
      <c r="E16" s="2"/>
      <c r="F16" s="2"/>
      <c r="G16" s="15" t="s">
        <v>277</v>
      </c>
      <c r="H16" s="15"/>
      <c r="I16" s="15" t="s">
        <v>277</v>
      </c>
      <c r="J16" s="15"/>
      <c r="K16" s="15" t="s">
        <v>277</v>
      </c>
      <c r="L16" s="15"/>
      <c r="M16" s="15" t="s">
        <v>277</v>
      </c>
      <c r="N16" s="15"/>
      <c r="O16" s="15" t="s">
        <v>277</v>
      </c>
      <c r="P16" s="15"/>
      <c r="Q16" s="15" t="s">
        <v>277</v>
      </c>
      <c r="R16" s="15"/>
      <c r="S16" s="15" t="s">
        <v>277</v>
      </c>
      <c r="T16" s="15"/>
      <c r="U16" s="15" t="s">
        <v>277</v>
      </c>
      <c r="V16" s="15"/>
    </row>
    <row r="17" spans="1:22" ht="12.75" customHeight="1" x14ac:dyDescent="0.2">
      <c r="A17" s="2" t="s">
        <v>43</v>
      </c>
      <c r="B17" s="2"/>
      <c r="C17" s="2"/>
      <c r="D17" s="2"/>
      <c r="E17" s="2"/>
      <c r="F17" s="2"/>
      <c r="G17" s="15" t="s">
        <v>277</v>
      </c>
      <c r="H17" s="15"/>
      <c r="I17" s="15" t="s">
        <v>277</v>
      </c>
      <c r="J17" s="15"/>
      <c r="K17" s="15" t="s">
        <v>277</v>
      </c>
      <c r="L17" s="15"/>
      <c r="M17" s="15" t="s">
        <v>277</v>
      </c>
      <c r="N17" s="15"/>
      <c r="O17" s="15" t="s">
        <v>277</v>
      </c>
      <c r="P17" s="15"/>
      <c r="Q17" s="15" t="s">
        <v>277</v>
      </c>
      <c r="R17" s="15"/>
      <c r="S17" s="15" t="s">
        <v>277</v>
      </c>
      <c r="T17" s="15"/>
      <c r="U17" s="15" t="s">
        <v>277</v>
      </c>
      <c r="V17" s="15"/>
    </row>
    <row r="18" spans="1:22" ht="12.75" customHeight="1" x14ac:dyDescent="0.25">
      <c r="A18" s="2" t="s">
        <v>111</v>
      </c>
      <c r="B18" s="3"/>
      <c r="C18" s="3"/>
      <c r="D18" s="2"/>
      <c r="E18" s="2"/>
      <c r="F18" s="2"/>
      <c r="G18" s="15" t="s">
        <v>277</v>
      </c>
      <c r="H18" s="15"/>
      <c r="I18" s="15" t="s">
        <v>277</v>
      </c>
      <c r="J18" s="15"/>
      <c r="K18" s="15" t="s">
        <v>277</v>
      </c>
      <c r="L18" s="15"/>
      <c r="M18" s="15" t="s">
        <v>277</v>
      </c>
      <c r="N18" s="15"/>
      <c r="O18" s="15" t="s">
        <v>277</v>
      </c>
      <c r="P18" s="15"/>
      <c r="Q18" s="15" t="s">
        <v>277</v>
      </c>
      <c r="R18" s="15"/>
      <c r="S18" s="15" t="s">
        <v>277</v>
      </c>
      <c r="T18" s="15"/>
      <c r="U18" s="15" t="s">
        <v>277</v>
      </c>
      <c r="V18" s="15"/>
    </row>
    <row r="19" spans="1:22" ht="12.75" customHeight="1" x14ac:dyDescent="0.2">
      <c r="A19" s="2" t="s">
        <v>30</v>
      </c>
      <c r="B19" s="2"/>
      <c r="C19" s="2"/>
      <c r="D19" s="2"/>
      <c r="E19" s="2"/>
      <c r="F19" s="2"/>
      <c r="G19" s="15">
        <v>2190</v>
      </c>
      <c r="H19" s="59"/>
      <c r="I19" s="15">
        <v>1719.3519999999999</v>
      </c>
      <c r="J19" s="15"/>
      <c r="K19" s="23">
        <v>1040.5409999999999</v>
      </c>
      <c r="L19" s="15"/>
      <c r="M19" s="71">
        <v>678.81099999999992</v>
      </c>
      <c r="N19" s="15"/>
      <c r="O19" s="15">
        <v>1719.3519999999999</v>
      </c>
      <c r="P19" s="15"/>
      <c r="Q19" s="15" t="s">
        <v>277</v>
      </c>
      <c r="R19" s="15"/>
      <c r="S19" s="15" t="s">
        <v>277</v>
      </c>
      <c r="T19" s="15"/>
      <c r="U19" s="15" t="s">
        <v>277</v>
      </c>
      <c r="V19" s="15"/>
    </row>
    <row r="20" spans="1:22" ht="12.75" customHeight="1" x14ac:dyDescent="0.2">
      <c r="A20" s="2" t="s">
        <v>31</v>
      </c>
      <c r="B20" s="2"/>
      <c r="C20" s="2"/>
      <c r="D20" s="2"/>
      <c r="E20" s="2"/>
      <c r="F20" s="2"/>
      <c r="G20" s="15" t="s">
        <v>277</v>
      </c>
      <c r="H20" s="15"/>
      <c r="I20" s="15" t="s">
        <v>277</v>
      </c>
      <c r="J20" s="15" t="s">
        <v>277</v>
      </c>
      <c r="K20" s="15" t="s">
        <v>277</v>
      </c>
      <c r="L20" s="15" t="s">
        <v>277</v>
      </c>
      <c r="M20" s="15" t="s">
        <v>277</v>
      </c>
      <c r="N20" s="15" t="s">
        <v>277</v>
      </c>
      <c r="O20" s="15" t="s">
        <v>277</v>
      </c>
      <c r="P20" s="15"/>
      <c r="Q20" s="15" t="s">
        <v>277</v>
      </c>
      <c r="R20" s="15"/>
      <c r="S20" s="15" t="s">
        <v>277</v>
      </c>
      <c r="T20" s="15"/>
      <c r="U20" s="15" t="s">
        <v>277</v>
      </c>
      <c r="V20" s="15"/>
    </row>
    <row r="21" spans="1:22" ht="12.75" customHeight="1" x14ac:dyDescent="0.2">
      <c r="A21" s="2" t="s">
        <v>32</v>
      </c>
      <c r="B21" s="2"/>
      <c r="C21" s="2"/>
      <c r="D21" s="2"/>
      <c r="E21" s="2"/>
      <c r="F21" s="2"/>
      <c r="G21" s="15" t="s">
        <v>277</v>
      </c>
      <c r="H21" s="59"/>
      <c r="I21" s="15" t="s">
        <v>277</v>
      </c>
      <c r="J21" s="15" t="s">
        <v>277</v>
      </c>
      <c r="K21" s="15" t="s">
        <v>277</v>
      </c>
      <c r="L21" s="15" t="s">
        <v>277</v>
      </c>
      <c r="M21" s="15" t="s">
        <v>277</v>
      </c>
      <c r="N21" s="15" t="s">
        <v>277</v>
      </c>
      <c r="O21" s="15" t="s">
        <v>277</v>
      </c>
      <c r="P21" s="15"/>
      <c r="Q21" s="15" t="s">
        <v>277</v>
      </c>
      <c r="R21" s="15"/>
      <c r="S21" s="15" t="s">
        <v>277</v>
      </c>
      <c r="T21" s="15"/>
      <c r="U21" s="15" t="s">
        <v>277</v>
      </c>
      <c r="V21" s="15"/>
    </row>
    <row r="22" spans="1:22" ht="12.75" customHeight="1" x14ac:dyDescent="0.2">
      <c r="A22" s="2" t="s">
        <v>33</v>
      </c>
      <c r="B22" s="2"/>
      <c r="C22" s="2"/>
      <c r="D22" s="2"/>
      <c r="E22" s="2"/>
      <c r="F22" s="2"/>
      <c r="G22" s="15">
        <v>41</v>
      </c>
      <c r="H22" s="59"/>
      <c r="I22" s="15">
        <v>37</v>
      </c>
      <c r="J22" s="15"/>
      <c r="K22" s="15" t="s">
        <v>277</v>
      </c>
      <c r="L22" s="15"/>
      <c r="M22" s="15" t="s">
        <v>277</v>
      </c>
      <c r="N22" s="15" t="s">
        <v>277</v>
      </c>
      <c r="O22" s="15" t="s">
        <v>277</v>
      </c>
      <c r="P22" s="15"/>
      <c r="Q22" s="148">
        <v>31.638000000000002</v>
      </c>
      <c r="R22" s="15"/>
      <c r="S22" s="148">
        <v>4.8159999999999998</v>
      </c>
      <c r="T22" s="15"/>
      <c r="U22" s="15">
        <v>37</v>
      </c>
      <c r="V22" s="15"/>
    </row>
    <row r="23" spans="1:22" ht="12.75" customHeight="1" x14ac:dyDescent="0.25">
      <c r="A23" s="2" t="s">
        <v>84</v>
      </c>
      <c r="B23" s="3"/>
      <c r="C23" s="3"/>
      <c r="D23" s="2"/>
      <c r="E23" s="2"/>
      <c r="F23" s="2"/>
      <c r="G23" s="15" t="s">
        <v>277</v>
      </c>
      <c r="H23" s="59"/>
      <c r="I23" s="15" t="s">
        <v>277</v>
      </c>
      <c r="J23" s="15"/>
      <c r="K23" s="15" t="s">
        <v>277</v>
      </c>
      <c r="L23" s="15"/>
      <c r="M23" s="15" t="s">
        <v>277</v>
      </c>
      <c r="N23" s="15" t="s">
        <v>277</v>
      </c>
      <c r="O23" s="15" t="s">
        <v>277</v>
      </c>
      <c r="P23" s="15"/>
      <c r="Q23" s="15" t="s">
        <v>277</v>
      </c>
      <c r="R23" s="15"/>
      <c r="S23" s="15" t="s">
        <v>277</v>
      </c>
      <c r="T23" s="15"/>
      <c r="U23" s="15" t="s">
        <v>277</v>
      </c>
      <c r="V23" s="15"/>
    </row>
    <row r="24" spans="1:22" ht="12.75" customHeight="1" x14ac:dyDescent="0.25">
      <c r="A24" s="2" t="s">
        <v>44</v>
      </c>
      <c r="B24" s="3"/>
      <c r="C24" s="3"/>
      <c r="D24" s="2"/>
      <c r="E24" s="2"/>
      <c r="F24" s="2"/>
      <c r="G24" s="15" t="s">
        <v>277</v>
      </c>
      <c r="H24" s="59"/>
      <c r="I24" s="15" t="s">
        <v>277</v>
      </c>
      <c r="J24" s="15"/>
      <c r="K24" s="15" t="s">
        <v>277</v>
      </c>
      <c r="L24" s="15"/>
      <c r="M24" s="15" t="s">
        <v>277</v>
      </c>
      <c r="N24" s="15" t="s">
        <v>277</v>
      </c>
      <c r="O24" s="15" t="s">
        <v>277</v>
      </c>
      <c r="P24" s="15"/>
      <c r="Q24" s="15" t="s">
        <v>277</v>
      </c>
      <c r="R24" s="15"/>
      <c r="S24" s="15" t="s">
        <v>277</v>
      </c>
      <c r="T24" s="15"/>
      <c r="U24" s="15" t="s">
        <v>277</v>
      </c>
      <c r="V24" s="15"/>
    </row>
    <row r="25" spans="1:22" ht="12.75" customHeight="1" x14ac:dyDescent="0.25">
      <c r="A25" s="2" t="s">
        <v>112</v>
      </c>
      <c r="B25" s="3"/>
      <c r="C25" s="3"/>
      <c r="D25" s="2"/>
      <c r="E25" s="2"/>
      <c r="F25" s="2"/>
      <c r="G25" s="15" t="s">
        <v>277</v>
      </c>
      <c r="H25" s="59"/>
      <c r="I25" s="15" t="s">
        <v>277</v>
      </c>
      <c r="J25" s="15"/>
      <c r="K25" s="15" t="s">
        <v>277</v>
      </c>
      <c r="L25" s="15"/>
      <c r="M25" s="15" t="s">
        <v>277</v>
      </c>
      <c r="N25" s="15" t="s">
        <v>277</v>
      </c>
      <c r="O25" s="15" t="s">
        <v>277</v>
      </c>
      <c r="P25" s="15"/>
      <c r="Q25" s="15" t="s">
        <v>277</v>
      </c>
      <c r="R25" s="15"/>
      <c r="S25" s="15" t="s">
        <v>277</v>
      </c>
      <c r="T25" s="15"/>
      <c r="U25" s="15" t="s">
        <v>277</v>
      </c>
      <c r="V25" s="15"/>
    </row>
    <row r="26" spans="1:22" ht="12.75" customHeight="1" x14ac:dyDescent="0.2">
      <c r="A26" s="2" t="s">
        <v>270</v>
      </c>
      <c r="B26" s="2"/>
      <c r="C26" s="2"/>
      <c r="D26" s="2"/>
      <c r="E26" s="2"/>
      <c r="F26" s="2"/>
      <c r="G26" s="15">
        <v>272</v>
      </c>
      <c r="H26" s="59"/>
      <c r="I26" s="15">
        <v>181</v>
      </c>
      <c r="J26" s="15"/>
      <c r="K26" s="15">
        <v>0.76800000000000002</v>
      </c>
      <c r="L26" s="15"/>
      <c r="M26" s="15" t="s">
        <v>277</v>
      </c>
      <c r="N26" s="15" t="s">
        <v>277</v>
      </c>
      <c r="O26" s="15">
        <v>1.1380000000000001</v>
      </c>
      <c r="P26" s="15"/>
      <c r="Q26" s="148">
        <v>147.87299999999999</v>
      </c>
      <c r="R26" s="15"/>
      <c r="S26" s="148">
        <v>31.876000000000001</v>
      </c>
      <c r="T26" s="15"/>
      <c r="U26" s="15">
        <v>179.749</v>
      </c>
      <c r="V26" s="15"/>
    </row>
    <row r="27" spans="1:22" ht="12.75" customHeight="1" x14ac:dyDescent="0.25">
      <c r="A27" s="2" t="s">
        <v>45</v>
      </c>
      <c r="B27" s="3"/>
      <c r="C27" s="3"/>
      <c r="D27" s="2"/>
      <c r="E27" s="2"/>
      <c r="F27" s="2"/>
      <c r="G27" s="15">
        <v>3</v>
      </c>
      <c r="H27" s="59"/>
      <c r="I27" s="15">
        <v>5</v>
      </c>
      <c r="J27" s="15"/>
      <c r="K27" s="15" t="s">
        <v>277</v>
      </c>
      <c r="L27" s="15"/>
      <c r="M27" s="15" t="s">
        <v>277</v>
      </c>
      <c r="N27" s="15" t="s">
        <v>277</v>
      </c>
      <c r="O27" s="15" t="s">
        <v>277</v>
      </c>
      <c r="P27" s="15"/>
      <c r="Q27" s="70">
        <v>3.9239999999999999</v>
      </c>
      <c r="R27" s="15"/>
      <c r="S27" s="70">
        <v>0.73499999999999999</v>
      </c>
      <c r="T27" s="15"/>
      <c r="U27" s="15">
        <v>4.6589999999999998</v>
      </c>
      <c r="V27" s="15"/>
    </row>
    <row r="28" spans="1:22" ht="12.75" customHeight="1" x14ac:dyDescent="0.2">
      <c r="A28" s="2" t="s">
        <v>104</v>
      </c>
      <c r="B28" s="2"/>
      <c r="C28" s="2"/>
      <c r="D28" s="2"/>
      <c r="E28" s="2"/>
      <c r="F28" s="2"/>
      <c r="G28" s="15">
        <v>14828</v>
      </c>
      <c r="H28" s="59"/>
      <c r="I28" s="15">
        <v>14623</v>
      </c>
      <c r="J28" s="15"/>
      <c r="K28" s="15">
        <v>7796.9679999999998</v>
      </c>
      <c r="L28" s="15"/>
      <c r="M28" s="15">
        <v>6689.3649999999998</v>
      </c>
      <c r="N28" s="15"/>
      <c r="O28" s="15">
        <v>14486.332999999999</v>
      </c>
      <c r="P28" s="15"/>
      <c r="Q28" s="148">
        <v>12.784000000000001</v>
      </c>
      <c r="R28" s="15"/>
      <c r="S28" s="148">
        <v>124.127</v>
      </c>
      <c r="T28" s="15"/>
      <c r="U28" s="15">
        <v>136.911</v>
      </c>
      <c r="V28" s="15"/>
    </row>
    <row r="29" spans="1:22" ht="12.75" customHeight="1" x14ac:dyDescent="0.25">
      <c r="A29" s="2" t="s">
        <v>85</v>
      </c>
      <c r="B29" s="3"/>
      <c r="C29" s="3"/>
      <c r="D29" s="2"/>
      <c r="E29" s="2"/>
      <c r="F29" s="2"/>
      <c r="G29" s="15">
        <v>3</v>
      </c>
      <c r="H29" s="59"/>
      <c r="I29" s="15">
        <v>4.2</v>
      </c>
      <c r="J29" s="15"/>
      <c r="K29" s="15" t="s">
        <v>277</v>
      </c>
      <c r="L29" s="15"/>
      <c r="M29" s="15" t="s">
        <v>277</v>
      </c>
      <c r="N29" s="15"/>
      <c r="O29" s="15" t="s">
        <v>277</v>
      </c>
      <c r="P29" s="15"/>
      <c r="Q29" s="15" t="s">
        <v>277</v>
      </c>
      <c r="R29" s="15"/>
      <c r="S29" s="15">
        <v>4.2</v>
      </c>
      <c r="T29" s="15"/>
      <c r="U29" s="15">
        <v>4.3230000000000004</v>
      </c>
      <c r="V29" s="15"/>
    </row>
    <row r="30" spans="1:22" ht="12.75" customHeight="1" x14ac:dyDescent="0.2">
      <c r="A30" s="2" t="s">
        <v>86</v>
      </c>
      <c r="B30" s="2"/>
      <c r="C30" s="2"/>
      <c r="D30" s="2"/>
      <c r="E30" s="2"/>
      <c r="F30" s="2"/>
      <c r="G30" s="15" t="s">
        <v>277</v>
      </c>
      <c r="H30" s="10"/>
      <c r="I30" s="15" t="s">
        <v>277</v>
      </c>
      <c r="J30" s="15"/>
      <c r="K30" s="15" t="s">
        <v>277</v>
      </c>
      <c r="L30" s="15"/>
      <c r="M30" s="15" t="s">
        <v>277</v>
      </c>
      <c r="N30" s="15"/>
      <c r="O30" s="15" t="s">
        <v>277</v>
      </c>
      <c r="P30" s="15"/>
      <c r="Q30" s="15" t="s">
        <v>277</v>
      </c>
      <c r="R30" s="15"/>
      <c r="S30" s="15" t="s">
        <v>277</v>
      </c>
      <c r="T30" s="15"/>
      <c r="U30" s="15" t="s">
        <v>277</v>
      </c>
      <c r="V30" s="15"/>
    </row>
    <row r="31" spans="1:22" ht="12.75" customHeight="1" x14ac:dyDescent="0.25">
      <c r="A31" s="2" t="s">
        <v>108</v>
      </c>
      <c r="B31" s="3"/>
      <c r="C31" s="3"/>
      <c r="D31" s="2"/>
      <c r="E31" s="2"/>
      <c r="F31" s="2"/>
      <c r="G31" s="15" t="s">
        <v>277</v>
      </c>
      <c r="H31" s="15"/>
      <c r="I31" s="15" t="s">
        <v>277</v>
      </c>
      <c r="J31" s="15"/>
      <c r="K31" s="15" t="s">
        <v>277</v>
      </c>
      <c r="L31" s="15"/>
      <c r="M31" s="15" t="s">
        <v>277</v>
      </c>
      <c r="N31" s="15"/>
      <c r="O31" s="15" t="s">
        <v>277</v>
      </c>
      <c r="P31" s="15"/>
      <c r="Q31" s="15" t="s">
        <v>277</v>
      </c>
      <c r="R31" s="15"/>
      <c r="S31" s="15" t="s">
        <v>277</v>
      </c>
      <c r="T31" s="15"/>
      <c r="U31" s="15" t="s">
        <v>277</v>
      </c>
      <c r="V31" s="15"/>
    </row>
    <row r="32" spans="1:22" ht="12.75" customHeight="1" x14ac:dyDescent="0.2">
      <c r="A32" s="2" t="s">
        <v>38</v>
      </c>
      <c r="B32" s="2"/>
      <c r="C32" s="2"/>
      <c r="D32" s="2"/>
      <c r="E32" s="2"/>
      <c r="F32" s="2"/>
      <c r="G32" s="15">
        <v>3</v>
      </c>
      <c r="H32" s="59"/>
      <c r="I32" s="15">
        <v>4</v>
      </c>
      <c r="J32" s="15"/>
      <c r="K32" s="15" t="s">
        <v>277</v>
      </c>
      <c r="L32" s="15"/>
      <c r="M32" s="15" t="s">
        <v>277</v>
      </c>
      <c r="N32" s="15"/>
      <c r="O32" s="15" t="s">
        <v>277</v>
      </c>
      <c r="P32" s="15"/>
      <c r="Q32" s="148">
        <v>2.5289999999999999</v>
      </c>
      <c r="R32" s="15"/>
      <c r="S32" s="148">
        <v>1.35</v>
      </c>
      <c r="T32" s="15"/>
      <c r="U32" s="15">
        <v>3.879</v>
      </c>
      <c r="V32" s="15"/>
    </row>
    <row r="33" spans="1:22" ht="12.75" customHeight="1" x14ac:dyDescent="0.2">
      <c r="A33" s="2" t="s">
        <v>34</v>
      </c>
      <c r="B33" s="2"/>
      <c r="C33" s="2"/>
      <c r="D33" s="2"/>
      <c r="E33" s="2"/>
      <c r="F33" s="2"/>
      <c r="G33" s="15">
        <v>23</v>
      </c>
      <c r="H33" s="59"/>
      <c r="I33" s="15">
        <v>20</v>
      </c>
      <c r="J33" s="10"/>
      <c r="K33" s="15" t="s">
        <v>277</v>
      </c>
      <c r="L33" s="15"/>
      <c r="M33" s="15" t="s">
        <v>277</v>
      </c>
      <c r="N33" s="15"/>
      <c r="O33" s="15" t="s">
        <v>277</v>
      </c>
      <c r="P33" s="10"/>
      <c r="Q33" s="70">
        <v>18.984999999999999</v>
      </c>
      <c r="R33" s="10"/>
      <c r="S33" s="15">
        <v>1.292</v>
      </c>
      <c r="T33" s="10"/>
      <c r="U33" s="15">
        <v>20.277000000000001</v>
      </c>
      <c r="V33" s="15"/>
    </row>
    <row r="34" spans="1:22" ht="12.75" customHeight="1" x14ac:dyDescent="0.2">
      <c r="A34" s="2" t="s">
        <v>87</v>
      </c>
      <c r="B34" s="2"/>
      <c r="C34" s="2"/>
      <c r="D34" s="2"/>
      <c r="E34" s="2"/>
      <c r="F34" s="2"/>
      <c r="G34" s="15">
        <v>93452</v>
      </c>
      <c r="H34" s="59"/>
      <c r="I34" s="15">
        <v>97717</v>
      </c>
      <c r="J34" s="15"/>
      <c r="K34" s="148">
        <v>44951.851999999999</v>
      </c>
      <c r="L34" s="15"/>
      <c r="M34" s="148">
        <v>51869.532000000007</v>
      </c>
      <c r="N34" s="15"/>
      <c r="O34" s="15">
        <v>96821.384000000005</v>
      </c>
      <c r="P34" s="15"/>
      <c r="Q34" s="148">
        <v>339.91</v>
      </c>
      <c r="R34" s="15"/>
      <c r="S34" s="148">
        <v>556.13699999999994</v>
      </c>
      <c r="T34" s="15"/>
      <c r="U34" s="15">
        <v>896.04700000000003</v>
      </c>
      <c r="V34" s="15"/>
    </row>
    <row r="35" spans="1:22" ht="12.75" customHeight="1" x14ac:dyDescent="0.2">
      <c r="A35" s="2" t="s">
        <v>88</v>
      </c>
      <c r="B35" s="2"/>
      <c r="C35" s="2"/>
      <c r="D35" s="2"/>
      <c r="E35" s="2"/>
      <c r="F35" s="2"/>
      <c r="G35" s="15">
        <v>41</v>
      </c>
      <c r="H35" s="59"/>
      <c r="I35" s="15" t="s">
        <v>277</v>
      </c>
      <c r="J35" s="15" t="s">
        <v>277</v>
      </c>
      <c r="K35" s="15" t="s">
        <v>277</v>
      </c>
      <c r="L35" s="15" t="s">
        <v>277</v>
      </c>
      <c r="M35" s="15" t="s">
        <v>277</v>
      </c>
      <c r="N35" s="15" t="s">
        <v>277</v>
      </c>
      <c r="O35" s="15" t="s">
        <v>277</v>
      </c>
      <c r="P35" s="15" t="s">
        <v>277</v>
      </c>
      <c r="Q35" s="15" t="s">
        <v>277</v>
      </c>
      <c r="R35" s="15" t="s">
        <v>277</v>
      </c>
      <c r="S35" s="15" t="s">
        <v>277</v>
      </c>
      <c r="T35" s="15" t="s">
        <v>277</v>
      </c>
      <c r="U35" s="15" t="s">
        <v>277</v>
      </c>
      <c r="V35" s="15"/>
    </row>
    <row r="36" spans="1:22" ht="12.75" customHeight="1" x14ac:dyDescent="0.25">
      <c r="A36" s="2" t="s">
        <v>89</v>
      </c>
      <c r="B36" s="3"/>
      <c r="C36" s="3"/>
      <c r="D36" s="2"/>
      <c r="E36" s="2"/>
      <c r="F36" s="2"/>
      <c r="G36" s="15">
        <v>51</v>
      </c>
      <c r="H36" s="10"/>
      <c r="I36" s="15">
        <v>40.492000000000004</v>
      </c>
      <c r="J36" s="10"/>
      <c r="K36" s="23">
        <v>13.978999999999999</v>
      </c>
      <c r="L36" s="10"/>
      <c r="M36" s="15">
        <v>26.513000000000002</v>
      </c>
      <c r="N36" s="10"/>
      <c r="O36" s="15">
        <v>40.492000000000004</v>
      </c>
      <c r="P36" s="10"/>
      <c r="Q36" s="15" t="s">
        <v>277</v>
      </c>
      <c r="R36" s="15"/>
      <c r="S36" s="15" t="s">
        <v>277</v>
      </c>
      <c r="T36" s="15"/>
      <c r="U36" s="15" t="s">
        <v>277</v>
      </c>
      <c r="V36" s="15"/>
    </row>
    <row r="37" spans="1:22" ht="12.75" customHeight="1" x14ac:dyDescent="0.25">
      <c r="A37" s="2" t="s">
        <v>90</v>
      </c>
      <c r="B37" s="3"/>
      <c r="C37" s="3"/>
      <c r="D37" s="2"/>
      <c r="E37" s="2"/>
      <c r="F37" s="2"/>
      <c r="G37" s="15" t="s">
        <v>277</v>
      </c>
      <c r="H37" s="10"/>
      <c r="I37" s="15" t="s">
        <v>277</v>
      </c>
      <c r="J37" s="15"/>
      <c r="K37" s="15" t="s">
        <v>277</v>
      </c>
      <c r="L37" s="15"/>
      <c r="M37" s="15" t="s">
        <v>277</v>
      </c>
      <c r="N37" s="15"/>
      <c r="O37" s="15" t="s">
        <v>277</v>
      </c>
      <c r="P37" s="10"/>
      <c r="Q37" s="15" t="s">
        <v>277</v>
      </c>
      <c r="R37" s="15"/>
      <c r="S37" s="15" t="s">
        <v>277</v>
      </c>
      <c r="T37" s="15"/>
      <c r="U37" s="15" t="s">
        <v>277</v>
      </c>
      <c r="V37" s="15"/>
    </row>
    <row r="38" spans="1:22" ht="12.75" customHeight="1" x14ac:dyDescent="0.2">
      <c r="A38" s="2" t="s">
        <v>109</v>
      </c>
      <c r="B38" s="2"/>
      <c r="C38" s="2"/>
      <c r="D38" s="2"/>
      <c r="E38" s="2"/>
      <c r="F38" s="2"/>
      <c r="G38" s="15">
        <v>7</v>
      </c>
      <c r="H38" s="59"/>
      <c r="I38" s="15">
        <v>2</v>
      </c>
      <c r="J38" s="10"/>
      <c r="K38" s="15" t="s">
        <v>277</v>
      </c>
      <c r="L38" s="10"/>
      <c r="M38" s="15" t="s">
        <v>277</v>
      </c>
      <c r="N38" s="10"/>
      <c r="O38" s="15" t="s">
        <v>277</v>
      </c>
      <c r="P38" s="10"/>
      <c r="Q38" s="15">
        <v>1.0289999999999999</v>
      </c>
      <c r="R38" s="10"/>
      <c r="S38" s="70">
        <v>1.4610000000000001</v>
      </c>
      <c r="T38" s="10"/>
      <c r="U38" s="15">
        <v>2.4900000000000002</v>
      </c>
      <c r="V38" s="15"/>
    </row>
    <row r="39" spans="1:22" ht="12.75" customHeight="1" x14ac:dyDescent="0.25">
      <c r="A39" s="2" t="s">
        <v>46</v>
      </c>
      <c r="B39" s="3"/>
      <c r="C39" s="3"/>
      <c r="D39" s="2"/>
      <c r="E39" s="2"/>
      <c r="F39" s="2"/>
      <c r="G39" s="15" t="s">
        <v>277</v>
      </c>
      <c r="H39" s="10"/>
      <c r="I39" s="15">
        <v>1</v>
      </c>
      <c r="J39" s="15"/>
      <c r="K39" s="15" t="s">
        <v>277</v>
      </c>
      <c r="L39" s="15"/>
      <c r="M39" s="15" t="s">
        <v>277</v>
      </c>
      <c r="N39" s="15"/>
      <c r="O39" s="15" t="s">
        <v>277</v>
      </c>
      <c r="P39" s="15"/>
      <c r="Q39" s="15">
        <v>0.82700000000000007</v>
      </c>
      <c r="R39" s="15"/>
      <c r="S39" s="15" t="s">
        <v>277</v>
      </c>
      <c r="T39" s="15"/>
      <c r="U39" s="15">
        <v>0.92900000000000005</v>
      </c>
      <c r="V39" s="15"/>
    </row>
    <row r="40" spans="1:22" ht="12.75" customHeight="1" x14ac:dyDescent="0.25">
      <c r="A40" s="2" t="s">
        <v>491</v>
      </c>
      <c r="B40" s="3"/>
      <c r="C40" s="3"/>
      <c r="D40" s="2"/>
      <c r="E40" s="2"/>
      <c r="F40" s="2"/>
      <c r="G40" s="15" t="s">
        <v>277</v>
      </c>
      <c r="H40" s="10"/>
      <c r="I40" s="15" t="s">
        <v>277</v>
      </c>
      <c r="J40" s="15"/>
      <c r="K40" s="15" t="s">
        <v>277</v>
      </c>
      <c r="L40" s="15"/>
      <c r="M40" s="15" t="s">
        <v>277</v>
      </c>
      <c r="N40" s="15"/>
      <c r="O40" s="15" t="s">
        <v>277</v>
      </c>
      <c r="P40" s="15"/>
      <c r="Q40" s="15" t="s">
        <v>277</v>
      </c>
      <c r="R40" s="15"/>
      <c r="S40" s="15" t="s">
        <v>277</v>
      </c>
      <c r="T40" s="15"/>
      <c r="U40" s="15" t="s">
        <v>277</v>
      </c>
      <c r="V40" s="15"/>
    </row>
    <row r="41" spans="1:22" ht="12.75" customHeight="1" x14ac:dyDescent="0.25">
      <c r="A41" s="2" t="s">
        <v>47</v>
      </c>
      <c r="B41" s="3"/>
      <c r="C41" s="3"/>
      <c r="D41" s="2"/>
      <c r="E41" s="2"/>
      <c r="F41" s="2"/>
      <c r="G41" s="15" t="s">
        <v>277</v>
      </c>
      <c r="H41" s="10"/>
      <c r="I41" s="15" t="s">
        <v>277</v>
      </c>
      <c r="J41" s="15"/>
      <c r="K41" s="15" t="s">
        <v>277</v>
      </c>
      <c r="L41" s="15"/>
      <c r="M41" s="15" t="s">
        <v>277</v>
      </c>
      <c r="N41" s="15"/>
      <c r="O41" s="15" t="s">
        <v>277</v>
      </c>
      <c r="P41" s="15"/>
      <c r="Q41" s="15" t="s">
        <v>277</v>
      </c>
      <c r="R41" s="15"/>
      <c r="S41" s="15" t="s">
        <v>277</v>
      </c>
      <c r="T41" s="15"/>
      <c r="U41" s="15" t="s">
        <v>277</v>
      </c>
      <c r="V41" s="15"/>
    </row>
    <row r="42" spans="1:22" ht="12.75" customHeight="1" x14ac:dyDescent="0.25">
      <c r="A42" s="2" t="s">
        <v>785</v>
      </c>
      <c r="B42" s="3"/>
      <c r="C42" s="3"/>
      <c r="D42" s="2"/>
      <c r="E42" s="20"/>
      <c r="F42" s="2"/>
      <c r="G42" s="15">
        <v>84</v>
      </c>
      <c r="H42" s="59"/>
      <c r="I42" s="15">
        <v>52.115000000000002</v>
      </c>
      <c r="J42" s="15"/>
      <c r="K42" s="148">
        <v>52.011000000000003</v>
      </c>
      <c r="L42" s="15"/>
      <c r="M42" s="15" t="s">
        <v>277</v>
      </c>
      <c r="N42" s="15"/>
      <c r="O42" s="15">
        <v>52.011000000000003</v>
      </c>
      <c r="P42" s="15"/>
      <c r="Q42" s="15" t="s">
        <v>277</v>
      </c>
      <c r="R42" s="15"/>
      <c r="S42" s="15" t="s">
        <v>277</v>
      </c>
      <c r="T42" s="15"/>
      <c r="U42" s="15" t="s">
        <v>277</v>
      </c>
      <c r="V42" s="15"/>
    </row>
    <row r="43" spans="1:22" ht="12.75" customHeight="1" x14ac:dyDescent="0.2">
      <c r="A43" s="2" t="s">
        <v>35</v>
      </c>
      <c r="B43" s="2"/>
      <c r="C43" s="2"/>
      <c r="D43" s="2"/>
      <c r="E43" s="2"/>
      <c r="F43" s="2"/>
      <c r="G43" s="15">
        <v>145</v>
      </c>
      <c r="H43" s="59"/>
      <c r="I43" s="15">
        <v>88</v>
      </c>
      <c r="J43" s="15"/>
      <c r="K43" s="15" t="s">
        <v>277</v>
      </c>
      <c r="L43" s="15"/>
      <c r="M43" s="15">
        <v>1.47</v>
      </c>
      <c r="N43" s="15"/>
      <c r="O43" s="15">
        <v>1.6679999999999999</v>
      </c>
      <c r="P43" s="15"/>
      <c r="Q43" s="148">
        <v>40.880000000000003</v>
      </c>
      <c r="R43" s="15"/>
      <c r="S43" s="148">
        <v>45.593000000000004</v>
      </c>
      <c r="T43" s="15"/>
      <c r="U43" s="15">
        <v>86.473000000000013</v>
      </c>
      <c r="V43" s="15"/>
    </row>
    <row r="44" spans="1:22" ht="12.75" customHeight="1" x14ac:dyDescent="0.25">
      <c r="A44" s="2" t="s">
        <v>48</v>
      </c>
      <c r="B44" s="3"/>
      <c r="C44" s="3"/>
      <c r="D44" s="2"/>
      <c r="E44" s="2"/>
      <c r="F44" s="2"/>
      <c r="G44" s="15" t="s">
        <v>277</v>
      </c>
      <c r="H44" s="59"/>
      <c r="I44" s="15" t="s">
        <v>277</v>
      </c>
      <c r="J44" s="15"/>
      <c r="K44" s="15" t="s">
        <v>277</v>
      </c>
      <c r="L44" s="15"/>
      <c r="M44" s="15" t="s">
        <v>277</v>
      </c>
      <c r="N44" s="15"/>
      <c r="O44" s="15" t="s">
        <v>277</v>
      </c>
      <c r="P44" s="15"/>
      <c r="Q44" s="15" t="s">
        <v>277</v>
      </c>
      <c r="R44" s="15"/>
      <c r="S44" s="15" t="s">
        <v>277</v>
      </c>
      <c r="T44" s="15"/>
      <c r="U44" s="15" t="s">
        <v>277</v>
      </c>
      <c r="V44" s="15"/>
    </row>
    <row r="45" spans="1:22" ht="12.75" customHeight="1" x14ac:dyDescent="0.2">
      <c r="A45" s="2" t="s">
        <v>36</v>
      </c>
      <c r="B45" s="2"/>
      <c r="C45" s="2"/>
      <c r="D45" s="2"/>
      <c r="E45" s="2"/>
      <c r="F45" s="2"/>
      <c r="G45" s="15">
        <v>51</v>
      </c>
      <c r="H45" s="59"/>
      <c r="I45" s="15">
        <v>77</v>
      </c>
      <c r="J45" s="15"/>
      <c r="K45" s="15" t="s">
        <v>277</v>
      </c>
      <c r="L45" s="15"/>
      <c r="M45" s="15" t="s">
        <v>277</v>
      </c>
      <c r="N45" s="15"/>
      <c r="O45" s="15" t="s">
        <v>277</v>
      </c>
      <c r="P45" s="15"/>
      <c r="Q45" s="148">
        <v>57.743000000000002</v>
      </c>
      <c r="R45" s="15"/>
      <c r="S45" s="148">
        <v>18.984000000000002</v>
      </c>
      <c r="T45" s="15"/>
      <c r="U45" s="15">
        <v>76.727000000000004</v>
      </c>
      <c r="V45" s="15"/>
    </row>
    <row r="46" spans="1:22" ht="12.75" customHeight="1" x14ac:dyDescent="0.2">
      <c r="A46" s="2" t="s">
        <v>316</v>
      </c>
      <c r="B46" s="2"/>
      <c r="C46" s="2"/>
      <c r="D46" s="2"/>
      <c r="E46" s="2"/>
      <c r="F46" s="2"/>
      <c r="G46" s="15">
        <v>3</v>
      </c>
      <c r="H46" s="59"/>
      <c r="I46" s="15" t="s">
        <v>277</v>
      </c>
      <c r="J46" s="2"/>
      <c r="K46" s="15" t="s">
        <v>277</v>
      </c>
      <c r="L46" s="15"/>
      <c r="M46" s="15" t="s">
        <v>277</v>
      </c>
      <c r="N46" s="15"/>
      <c r="O46" s="15" t="s">
        <v>277</v>
      </c>
      <c r="P46" s="2"/>
      <c r="Q46" s="15" t="s">
        <v>277</v>
      </c>
      <c r="R46" s="2"/>
      <c r="S46" s="15" t="s">
        <v>277</v>
      </c>
      <c r="T46" s="2"/>
      <c r="U46" s="15" t="s">
        <v>277</v>
      </c>
      <c r="V46" s="15"/>
    </row>
    <row r="47" spans="1:22" ht="12.75" customHeight="1" x14ac:dyDescent="0.2">
      <c r="A47" s="2" t="s">
        <v>92</v>
      </c>
      <c r="B47" s="2"/>
      <c r="C47" s="2"/>
      <c r="D47" s="2"/>
      <c r="E47" s="2"/>
      <c r="F47" s="2"/>
      <c r="G47" s="15">
        <v>30</v>
      </c>
      <c r="H47" s="10"/>
      <c r="I47" s="15">
        <v>22</v>
      </c>
      <c r="J47" s="15"/>
      <c r="K47" s="15" t="s">
        <v>277</v>
      </c>
      <c r="L47" s="15"/>
      <c r="M47" s="15" t="s">
        <v>277</v>
      </c>
      <c r="N47" s="15"/>
      <c r="O47" s="15" t="s">
        <v>277</v>
      </c>
      <c r="P47" s="15"/>
      <c r="Q47" s="148">
        <v>15.645</v>
      </c>
      <c r="R47" s="15"/>
      <c r="S47" s="148">
        <v>6.63</v>
      </c>
      <c r="T47" s="15"/>
      <c r="U47" s="15">
        <v>22.274999999999999</v>
      </c>
      <c r="V47" s="15"/>
    </row>
    <row r="48" spans="1:22" ht="12.75" customHeight="1" x14ac:dyDescent="0.2">
      <c r="A48" s="2" t="s">
        <v>93</v>
      </c>
      <c r="B48" s="2"/>
      <c r="C48" s="2"/>
      <c r="D48" s="2"/>
      <c r="E48" s="2"/>
      <c r="F48" s="2"/>
      <c r="G48" s="15" t="s">
        <v>277</v>
      </c>
      <c r="H48" s="59"/>
      <c r="I48" s="15" t="s">
        <v>277</v>
      </c>
      <c r="J48" s="15"/>
      <c r="K48" s="15" t="s">
        <v>277</v>
      </c>
      <c r="L48" s="15"/>
      <c r="M48" s="15" t="s">
        <v>277</v>
      </c>
      <c r="N48" s="15"/>
      <c r="O48" s="15" t="s">
        <v>277</v>
      </c>
      <c r="Q48" s="15" t="s">
        <v>277</v>
      </c>
      <c r="S48" s="15" t="s">
        <v>277</v>
      </c>
      <c r="U48" s="15" t="s">
        <v>277</v>
      </c>
      <c r="V48" s="15"/>
    </row>
    <row r="49" spans="1:22" ht="12.75" customHeight="1" x14ac:dyDescent="0.2">
      <c r="A49" s="2" t="s">
        <v>49</v>
      </c>
      <c r="B49" s="2"/>
      <c r="C49" s="2"/>
      <c r="D49" s="2"/>
      <c r="E49" s="2"/>
      <c r="F49" s="2"/>
      <c r="G49" s="15">
        <v>7508</v>
      </c>
      <c r="H49" s="10"/>
      <c r="I49" s="15">
        <v>7747</v>
      </c>
      <c r="J49" s="10"/>
      <c r="K49" s="15">
        <v>3704.7</v>
      </c>
      <c r="L49" s="15"/>
      <c r="M49" s="15">
        <v>3551.8020000000001</v>
      </c>
      <c r="N49" s="15"/>
      <c r="O49" s="15">
        <v>7256.5020000000004</v>
      </c>
      <c r="P49" s="10"/>
      <c r="Q49" s="15">
        <v>310.62200000000001</v>
      </c>
      <c r="R49" s="10"/>
      <c r="S49" s="15">
        <v>179.81800000000001</v>
      </c>
      <c r="T49" s="10"/>
      <c r="U49" s="15">
        <v>490.44000000000005</v>
      </c>
      <c r="V49" s="15"/>
    </row>
    <row r="50" spans="1:22" ht="12.75" customHeight="1" x14ac:dyDescent="0.25">
      <c r="A50" s="9" t="s">
        <v>37</v>
      </c>
      <c r="B50" s="8"/>
      <c r="C50" s="8"/>
      <c r="D50" s="9"/>
      <c r="E50" s="9"/>
      <c r="F50" s="9"/>
      <c r="G50" s="15">
        <v>10</v>
      </c>
      <c r="H50" s="72"/>
      <c r="I50" s="15">
        <v>7</v>
      </c>
      <c r="J50" s="13"/>
      <c r="K50" s="15" t="s">
        <v>277</v>
      </c>
      <c r="L50" s="15"/>
      <c r="M50" s="15" t="s">
        <v>277</v>
      </c>
      <c r="N50" s="15"/>
      <c r="O50" s="15" t="s">
        <v>277</v>
      </c>
      <c r="P50" s="13"/>
      <c r="Q50" s="93">
        <v>4.2210000000000001</v>
      </c>
      <c r="R50" s="13"/>
      <c r="S50" s="93">
        <v>2.774</v>
      </c>
      <c r="T50" s="13"/>
      <c r="U50" s="15">
        <v>6.9950000000000001</v>
      </c>
      <c r="V50" s="15"/>
    </row>
    <row r="51" spans="1:22" s="261" customFormat="1" ht="12.75" customHeight="1" x14ac:dyDescent="0.25">
      <c r="A51" s="238" t="s">
        <v>721</v>
      </c>
      <c r="B51" s="278"/>
      <c r="C51" s="278"/>
      <c r="D51" s="278"/>
      <c r="E51" s="278"/>
      <c r="F51" s="260"/>
      <c r="G51" s="238">
        <v>137393</v>
      </c>
      <c r="H51" s="238"/>
      <c r="I51" s="238">
        <v>143092.07600000003</v>
      </c>
      <c r="J51" s="238"/>
      <c r="K51" s="238">
        <v>68807.195999999996</v>
      </c>
      <c r="L51" s="238">
        <v>0</v>
      </c>
      <c r="M51" s="238">
        <v>72044.631000000008</v>
      </c>
      <c r="N51" s="238">
        <v>0</v>
      </c>
      <c r="O51" s="238">
        <v>140851.82700000002</v>
      </c>
      <c r="P51" s="238">
        <v>0</v>
      </c>
      <c r="Q51" s="238">
        <v>1072.4280000000001</v>
      </c>
      <c r="R51" s="238">
        <v>0</v>
      </c>
      <c r="S51" s="238">
        <v>1167.8209999999999</v>
      </c>
      <c r="T51" s="238">
        <v>0</v>
      </c>
      <c r="U51" s="238">
        <v>2240.2490000000003</v>
      </c>
      <c r="V51" s="297"/>
    </row>
    <row r="52" spans="1:22" ht="12.75" customHeight="1" x14ac:dyDescent="0.2">
      <c r="A52" s="2" t="s">
        <v>354</v>
      </c>
      <c r="B52" s="2"/>
      <c r="C52" s="2"/>
      <c r="D52" s="2"/>
      <c r="E52" s="2"/>
      <c r="F52" s="2"/>
      <c r="G52" s="10"/>
      <c r="H52" s="2"/>
      <c r="I52" s="10"/>
      <c r="J52" s="2"/>
      <c r="K52" s="10"/>
      <c r="L52" s="2"/>
      <c r="M52" s="10"/>
      <c r="N52" s="2"/>
      <c r="O52" s="10"/>
      <c r="P52" s="2"/>
      <c r="Q52" s="10"/>
      <c r="R52" s="2"/>
      <c r="S52" s="10"/>
      <c r="T52" s="2"/>
      <c r="U52" s="10"/>
      <c r="V52" s="10"/>
    </row>
    <row r="53" spans="1:22" ht="12.75" customHeight="1" x14ac:dyDescent="0.2">
      <c r="A53" s="128" t="s">
        <v>547</v>
      </c>
      <c r="B53" s="129"/>
      <c r="C53" s="129"/>
      <c r="D53" s="129"/>
      <c r="E53" s="130"/>
      <c r="F53" s="130"/>
      <c r="G53" s="130"/>
      <c r="H53" s="130"/>
      <c r="I53" s="130"/>
      <c r="J53" s="130"/>
      <c r="K53" s="130"/>
      <c r="L53" s="130"/>
      <c r="M53" s="130"/>
      <c r="N53" s="130"/>
      <c r="O53" s="130"/>
      <c r="P53" s="130"/>
      <c r="Q53" s="130"/>
      <c r="R53" s="130"/>
      <c r="S53" s="130"/>
      <c r="T53" s="130"/>
    </row>
    <row r="54" spans="1:22" ht="12.75" customHeight="1" x14ac:dyDescent="0.2">
      <c r="A54" s="131" t="s">
        <v>438</v>
      </c>
      <c r="B54" s="129"/>
      <c r="C54" s="129"/>
      <c r="D54" s="129"/>
      <c r="E54" s="130"/>
      <c r="F54" s="130"/>
      <c r="G54" s="130"/>
      <c r="H54" s="130"/>
      <c r="I54" s="130"/>
      <c r="J54" s="130"/>
      <c r="K54" s="130"/>
      <c r="L54" s="130"/>
      <c r="M54" s="130"/>
      <c r="N54" s="130"/>
      <c r="O54" s="130"/>
      <c r="P54" s="130"/>
      <c r="Q54" s="130"/>
      <c r="R54" s="130"/>
      <c r="S54" s="130"/>
      <c r="T54" s="130"/>
    </row>
    <row r="55" spans="1:22" ht="12.75" customHeight="1" x14ac:dyDescent="0.2">
      <c r="A55" s="20">
        <v>1</v>
      </c>
      <c r="B55" s="2" t="s">
        <v>317</v>
      </c>
      <c r="C55" s="2"/>
      <c r="D55" s="2"/>
      <c r="E55" s="2"/>
      <c r="F55" s="2"/>
      <c r="G55" s="2"/>
      <c r="H55" s="2"/>
      <c r="I55" s="2"/>
      <c r="J55" s="2"/>
      <c r="K55" s="2"/>
      <c r="L55" s="2"/>
      <c r="M55" s="2"/>
      <c r="N55" s="2"/>
      <c r="O55" s="2"/>
      <c r="P55" s="2"/>
      <c r="Q55" s="2"/>
      <c r="R55" s="2"/>
      <c r="S55" s="2"/>
      <c r="T55" s="2"/>
      <c r="U55" s="2"/>
      <c r="V55" s="2"/>
    </row>
    <row r="56" spans="1:22" ht="12.75" customHeight="1" x14ac:dyDescent="0.2">
      <c r="A56" s="20"/>
      <c r="B56" s="2" t="s">
        <v>455</v>
      </c>
      <c r="C56" s="2"/>
      <c r="D56" s="2"/>
      <c r="E56" s="2"/>
      <c r="F56" s="2"/>
      <c r="G56" s="2"/>
      <c r="H56" s="2"/>
      <c r="I56" s="2"/>
      <c r="J56" s="2"/>
      <c r="K56" s="2"/>
      <c r="L56" s="2"/>
      <c r="M56" s="2"/>
      <c r="N56" s="2"/>
      <c r="O56" s="2"/>
      <c r="P56" s="2"/>
      <c r="Q56" s="2"/>
      <c r="R56" s="2"/>
      <c r="S56" s="2"/>
      <c r="T56" s="2"/>
      <c r="U56" s="2"/>
      <c r="V56" s="2"/>
    </row>
    <row r="57" spans="1:22" ht="12.75" customHeight="1" x14ac:dyDescent="0.2">
      <c r="A57" s="20"/>
      <c r="B57" s="34" t="s">
        <v>456</v>
      </c>
      <c r="C57" s="34"/>
      <c r="D57" s="2"/>
      <c r="E57" s="2"/>
      <c r="F57" s="2"/>
      <c r="G57" s="2"/>
      <c r="H57" s="2"/>
      <c r="I57" s="2"/>
      <c r="J57" s="2"/>
      <c r="K57" s="2"/>
      <c r="L57" s="2"/>
      <c r="M57" s="2"/>
      <c r="N57" s="2"/>
      <c r="O57" s="2"/>
      <c r="P57" s="2"/>
      <c r="Q57" s="2"/>
      <c r="R57" s="2"/>
      <c r="S57" s="2"/>
      <c r="T57" s="2"/>
      <c r="U57" s="2"/>
      <c r="V57" s="2"/>
    </row>
  </sheetData>
  <pageMargins left="0.7" right="0.7" top="0.75" bottom="0.75" header="0.3" footer="0.3"/>
  <pageSetup paperSize="9" scale="84"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U61"/>
  <sheetViews>
    <sheetView showGridLines="0" zoomScaleNormal="100" zoomScaleSheetLayoutView="100" workbookViewId="0">
      <pane xSplit="4" ySplit="10" topLeftCell="E11" activePane="bottomRight" state="frozen"/>
      <selection pane="topRight" activeCell="E1" sqref="E1"/>
      <selection pane="bottomLeft" activeCell="A11" sqref="A11"/>
      <selection pane="bottomRight"/>
    </sheetView>
  </sheetViews>
  <sheetFormatPr defaultColWidth="9.109375" defaultRowHeight="11.4" x14ac:dyDescent="0.2"/>
  <cols>
    <col min="1" max="2" width="1.5546875" style="26" customWidth="1"/>
    <col min="3" max="3" width="2.44140625" style="26" customWidth="1"/>
    <col min="4" max="4" width="15.5546875" style="26" customWidth="1"/>
    <col min="5" max="5" width="1.44140625" style="26" customWidth="1"/>
    <col min="6" max="6" width="5.5546875" style="26" customWidth="1"/>
    <col min="7" max="7" width="6.44140625" style="26" bestFit="1" customWidth="1"/>
    <col min="8" max="8" width="1" style="26" customWidth="1"/>
    <col min="9" max="9" width="8.5546875" style="26" customWidth="1"/>
    <col min="10" max="10" width="0.5546875" style="26" customWidth="1"/>
    <col min="11" max="11" width="8.5546875" style="26" customWidth="1"/>
    <col min="12" max="12" width="0.5546875" style="26" customWidth="1"/>
    <col min="13" max="13" width="10.5546875" style="26" customWidth="1"/>
    <col min="14" max="14" width="0.88671875" style="26" customWidth="1"/>
    <col min="15" max="15" width="8.5546875" style="26" customWidth="1"/>
    <col min="16" max="16" width="5.5546875" style="26" bestFit="1" customWidth="1"/>
    <col min="17" max="17" width="9.44140625" style="26" customWidth="1"/>
    <col min="18" max="18" width="1.109375" style="26" customWidth="1"/>
    <col min="19" max="19" width="7.5546875" style="26" customWidth="1"/>
    <col min="20" max="20" width="0.88671875" style="26" customWidth="1"/>
    <col min="21" max="21" width="8.5546875" style="26" customWidth="1"/>
    <col min="22" max="16384" width="9.109375" style="26"/>
  </cols>
  <sheetData>
    <row r="1" spans="1:21" s="24" customFormat="1" ht="12.75" customHeight="1" x14ac:dyDescent="0.25">
      <c r="A1" s="1" t="s">
        <v>481</v>
      </c>
      <c r="B1" s="1"/>
      <c r="C1" s="1"/>
      <c r="D1" s="1"/>
      <c r="E1" s="1" t="s">
        <v>819</v>
      </c>
      <c r="F1" s="1"/>
      <c r="G1" s="1"/>
      <c r="H1" s="1"/>
      <c r="I1" s="1"/>
      <c r="J1" s="1"/>
      <c r="K1" s="1"/>
      <c r="L1" s="1"/>
      <c r="M1" s="1"/>
      <c r="N1" s="1"/>
      <c r="O1" s="1"/>
      <c r="P1" s="1"/>
      <c r="Q1" s="1"/>
      <c r="R1" s="1"/>
      <c r="S1" s="1"/>
      <c r="T1" s="1"/>
      <c r="U1" s="1"/>
    </row>
    <row r="2" spans="1:21" s="24" customFormat="1" ht="12.75" customHeight="1" x14ac:dyDescent="0.3">
      <c r="A2" s="1"/>
      <c r="B2" s="1"/>
      <c r="C2" s="1"/>
      <c r="D2" s="1"/>
      <c r="E2" s="1" t="s">
        <v>779</v>
      </c>
      <c r="F2" s="1"/>
      <c r="G2" s="1"/>
      <c r="H2" s="1"/>
      <c r="I2" s="1"/>
      <c r="J2" s="1"/>
      <c r="K2" s="1"/>
      <c r="L2" s="1"/>
      <c r="M2" s="1"/>
      <c r="N2" s="1"/>
      <c r="O2" s="1"/>
      <c r="P2" s="1"/>
      <c r="Q2" s="1"/>
      <c r="R2" s="1"/>
      <c r="S2" s="1"/>
      <c r="T2" s="1"/>
      <c r="U2" s="1"/>
    </row>
    <row r="3" spans="1:21" s="25" customFormat="1" ht="12.75" customHeight="1" x14ac:dyDescent="0.25">
      <c r="A3" s="3"/>
      <c r="B3" s="3"/>
      <c r="C3" s="3"/>
      <c r="D3" s="39"/>
      <c r="E3" s="39" t="s">
        <v>351</v>
      </c>
      <c r="F3" s="39"/>
      <c r="G3" s="39"/>
      <c r="H3" s="3"/>
      <c r="I3" s="3"/>
      <c r="J3" s="3"/>
      <c r="K3" s="3"/>
      <c r="L3" s="3"/>
      <c r="M3" s="3"/>
      <c r="N3" s="3"/>
      <c r="O3" s="3"/>
      <c r="P3" s="3"/>
      <c r="Q3" s="3"/>
      <c r="R3" s="3"/>
      <c r="S3" s="3"/>
      <c r="T3" s="3"/>
      <c r="U3" s="3"/>
    </row>
    <row r="4" spans="1:21" s="25" customFormat="1" ht="12.75" customHeight="1" x14ac:dyDescent="0.3">
      <c r="A4" s="3"/>
      <c r="B4" s="3"/>
      <c r="C4" s="3"/>
      <c r="D4" s="39"/>
      <c r="E4" s="39" t="s">
        <v>761</v>
      </c>
      <c r="F4" s="39"/>
      <c r="G4" s="39"/>
      <c r="H4" s="3"/>
      <c r="I4" s="3"/>
      <c r="J4" s="3"/>
      <c r="K4" s="3"/>
      <c r="L4" s="3"/>
      <c r="M4" s="3"/>
      <c r="N4" s="3"/>
      <c r="O4" s="3"/>
      <c r="P4" s="3"/>
      <c r="Q4" s="3"/>
      <c r="R4" s="3"/>
      <c r="S4" s="3"/>
      <c r="T4" s="3"/>
      <c r="U4" s="3"/>
    </row>
    <row r="5" spans="1:21" ht="21.75" customHeight="1" x14ac:dyDescent="0.25">
      <c r="A5" s="8"/>
      <c r="B5" s="8"/>
      <c r="C5" s="8"/>
      <c r="D5" s="8"/>
      <c r="E5" s="8"/>
      <c r="F5" s="8"/>
      <c r="G5" s="8"/>
      <c r="H5" s="8"/>
      <c r="I5" s="8"/>
      <c r="J5" s="8"/>
      <c r="K5" s="8"/>
      <c r="L5" s="8"/>
      <c r="M5" s="8"/>
      <c r="N5" s="8"/>
      <c r="O5" s="8"/>
      <c r="P5" s="8"/>
      <c r="Q5" s="8"/>
      <c r="R5" s="8"/>
      <c r="S5" s="8"/>
      <c r="T5" s="8"/>
      <c r="U5" s="8"/>
    </row>
    <row r="6" spans="1:21" s="261" customFormat="1" ht="12.75" customHeight="1" x14ac:dyDescent="0.25">
      <c r="A6" s="315" t="s">
        <v>18</v>
      </c>
      <c r="B6" s="315"/>
      <c r="C6" s="315"/>
      <c r="D6" s="315"/>
      <c r="E6" s="315"/>
      <c r="F6" s="315"/>
      <c r="G6" s="315" t="s">
        <v>19</v>
      </c>
      <c r="H6" s="315"/>
      <c r="I6" s="315" t="s">
        <v>19</v>
      </c>
      <c r="J6" s="315"/>
      <c r="K6" s="315" t="s">
        <v>50</v>
      </c>
      <c r="L6" s="315"/>
      <c r="M6" s="315"/>
      <c r="N6" s="315"/>
      <c r="O6" s="315"/>
      <c r="P6" s="315"/>
      <c r="Q6" s="315" t="s">
        <v>51</v>
      </c>
      <c r="R6" s="315"/>
      <c r="S6" s="315"/>
      <c r="T6" s="315"/>
      <c r="U6" s="315"/>
    </row>
    <row r="7" spans="1:21" s="338" customFormat="1" ht="12.75" customHeight="1" x14ac:dyDescent="0.25">
      <c r="A7" s="331" t="s">
        <v>22</v>
      </c>
      <c r="B7" s="315"/>
      <c r="C7" s="315"/>
      <c r="D7" s="315"/>
      <c r="E7" s="315"/>
      <c r="F7" s="315"/>
      <c r="G7" s="331" t="s">
        <v>9</v>
      </c>
      <c r="H7" s="315"/>
      <c r="I7" s="331" t="s">
        <v>9</v>
      </c>
      <c r="J7" s="315"/>
      <c r="K7" s="333" t="s">
        <v>52</v>
      </c>
      <c r="L7" s="283"/>
      <c r="M7" s="283"/>
      <c r="N7" s="283"/>
      <c r="O7" s="283"/>
      <c r="P7" s="315"/>
      <c r="Q7" s="333" t="s">
        <v>53</v>
      </c>
      <c r="R7" s="283"/>
      <c r="S7" s="283"/>
      <c r="T7" s="283"/>
      <c r="U7" s="283"/>
    </row>
    <row r="8" spans="1:21" ht="12.75" customHeight="1" x14ac:dyDescent="0.2">
      <c r="A8" s="2"/>
      <c r="B8" s="2"/>
      <c r="C8" s="2"/>
      <c r="D8" s="2"/>
      <c r="E8" s="2"/>
      <c r="F8" s="2"/>
      <c r="G8" s="2"/>
      <c r="H8" s="2"/>
      <c r="I8" s="2"/>
      <c r="J8" s="2"/>
      <c r="K8" s="2" t="s">
        <v>116</v>
      </c>
      <c r="L8" s="2"/>
      <c r="M8" s="2" t="s">
        <v>329</v>
      </c>
      <c r="N8" s="2"/>
      <c r="O8" s="2" t="s">
        <v>6</v>
      </c>
      <c r="P8" s="2"/>
      <c r="Q8" s="2" t="s">
        <v>116</v>
      </c>
      <c r="R8" s="2"/>
      <c r="S8" s="2" t="s">
        <v>329</v>
      </c>
      <c r="T8" s="2"/>
      <c r="U8" s="2" t="s">
        <v>6</v>
      </c>
    </row>
    <row r="9" spans="1:21" s="27" customFormat="1" ht="12.75" customHeight="1" x14ac:dyDescent="0.2">
      <c r="A9" s="2"/>
      <c r="B9" s="2"/>
      <c r="C9" s="2"/>
      <c r="D9" s="2"/>
      <c r="E9" s="2"/>
      <c r="F9" s="2"/>
      <c r="G9" s="9"/>
      <c r="H9" s="9"/>
      <c r="I9" s="9"/>
      <c r="J9" s="9"/>
      <c r="K9" s="102" t="s">
        <v>404</v>
      </c>
      <c r="L9" s="9"/>
      <c r="M9" s="102" t="s">
        <v>405</v>
      </c>
      <c r="N9" s="9"/>
      <c r="O9" s="102" t="s">
        <v>9</v>
      </c>
      <c r="P9" s="9"/>
      <c r="Q9" s="102" t="s">
        <v>404</v>
      </c>
      <c r="R9" s="9"/>
      <c r="S9" s="102" t="s">
        <v>405</v>
      </c>
      <c r="T9" s="9"/>
      <c r="U9" s="102" t="s">
        <v>9</v>
      </c>
    </row>
    <row r="10" spans="1:21" s="261" customFormat="1" ht="12.75" customHeight="1" x14ac:dyDescent="0.25">
      <c r="A10" s="283"/>
      <c r="B10" s="283"/>
      <c r="C10" s="283"/>
      <c r="D10" s="283"/>
      <c r="E10" s="283"/>
      <c r="F10" s="283"/>
      <c r="G10" s="283">
        <v>2024</v>
      </c>
      <c r="H10" s="283"/>
      <c r="I10" s="283">
        <v>2025</v>
      </c>
      <c r="J10" s="283"/>
      <c r="K10" s="283">
        <v>2025</v>
      </c>
      <c r="L10" s="283"/>
      <c r="M10" s="283">
        <v>2025</v>
      </c>
      <c r="N10" s="283"/>
      <c r="O10" s="283">
        <v>2025</v>
      </c>
      <c r="P10" s="283"/>
      <c r="Q10" s="283">
        <v>2025</v>
      </c>
      <c r="R10" s="283"/>
      <c r="S10" s="283">
        <v>2025</v>
      </c>
      <c r="T10" s="283"/>
      <c r="U10" s="283">
        <v>2025</v>
      </c>
    </row>
    <row r="11" spans="1:21" ht="12.75" customHeight="1" x14ac:dyDescent="0.2">
      <c r="A11" s="2"/>
      <c r="B11" s="2"/>
      <c r="C11" s="2"/>
      <c r="D11" s="2"/>
      <c r="E11" s="2"/>
      <c r="F11" s="2"/>
      <c r="G11" s="2"/>
      <c r="H11" s="2"/>
      <c r="I11" s="2"/>
      <c r="J11" s="2"/>
      <c r="K11" s="2"/>
      <c r="L11" s="2"/>
      <c r="M11" s="2"/>
      <c r="N11" s="2"/>
      <c r="O11" s="15"/>
      <c r="P11" s="2"/>
      <c r="Q11" s="15"/>
      <c r="R11" s="2"/>
      <c r="S11" s="15"/>
      <c r="T11" s="15"/>
      <c r="U11" s="15"/>
    </row>
    <row r="12" spans="1:21" ht="12.75" customHeight="1" x14ac:dyDescent="0.25">
      <c r="A12" s="2" t="s">
        <v>39</v>
      </c>
      <c r="B12" s="3"/>
      <c r="C12" s="3"/>
      <c r="D12" s="2"/>
      <c r="E12" s="2"/>
      <c r="F12" s="2"/>
      <c r="G12" s="15" t="s">
        <v>277</v>
      </c>
      <c r="H12" s="10"/>
      <c r="I12" s="15" t="s">
        <v>277</v>
      </c>
      <c r="J12" s="15"/>
      <c r="K12" s="15" t="s">
        <v>277</v>
      </c>
      <c r="L12" s="15"/>
      <c r="M12" s="15" t="s">
        <v>277</v>
      </c>
      <c r="N12" s="15"/>
      <c r="O12" s="15" t="s">
        <v>277</v>
      </c>
      <c r="P12" s="15"/>
      <c r="Q12" s="15" t="s">
        <v>277</v>
      </c>
      <c r="R12" s="15"/>
      <c r="S12" s="15" t="s">
        <v>277</v>
      </c>
      <c r="T12" s="15"/>
      <c r="U12" s="15" t="s">
        <v>277</v>
      </c>
    </row>
    <row r="13" spans="1:21" ht="12.75" customHeight="1" x14ac:dyDescent="0.25">
      <c r="A13" s="2" t="s">
        <v>40</v>
      </c>
      <c r="B13" s="3"/>
      <c r="C13" s="3"/>
      <c r="D13" s="2"/>
      <c r="E13" s="2"/>
      <c r="F13" s="2"/>
      <c r="G13" s="15" t="s">
        <v>277</v>
      </c>
      <c r="H13" s="10"/>
      <c r="I13" s="15" t="s">
        <v>277</v>
      </c>
      <c r="J13" s="15"/>
      <c r="K13" s="15" t="s">
        <v>277</v>
      </c>
      <c r="L13" s="15"/>
      <c r="M13" s="15" t="s">
        <v>277</v>
      </c>
      <c r="N13" s="15"/>
      <c r="O13" s="15" t="s">
        <v>277</v>
      </c>
      <c r="P13" s="15"/>
      <c r="Q13" s="15" t="s">
        <v>277</v>
      </c>
      <c r="R13" s="15"/>
      <c r="S13" s="15" t="s">
        <v>277</v>
      </c>
      <c r="T13" s="15"/>
      <c r="U13" s="15" t="s">
        <v>277</v>
      </c>
    </row>
    <row r="14" spans="1:21" ht="12.75" customHeight="1" x14ac:dyDescent="0.25">
      <c r="A14" s="2" t="s">
        <v>41</v>
      </c>
      <c r="B14" s="3"/>
      <c r="C14" s="3"/>
      <c r="D14" s="2"/>
      <c r="E14" s="2"/>
      <c r="F14" s="2"/>
      <c r="G14" s="15">
        <v>633</v>
      </c>
      <c r="H14" s="10"/>
      <c r="I14" s="15">
        <v>401.755</v>
      </c>
      <c r="J14" s="15"/>
      <c r="K14" s="15" t="s">
        <v>277</v>
      </c>
      <c r="L14" s="15"/>
      <c r="M14" s="15" t="s">
        <v>277</v>
      </c>
      <c r="N14" s="15"/>
      <c r="O14" s="15" t="s">
        <v>277</v>
      </c>
      <c r="P14" s="15"/>
      <c r="Q14" s="70">
        <v>223.71899999999999</v>
      </c>
      <c r="R14" s="15"/>
      <c r="S14" s="70">
        <v>178.036</v>
      </c>
      <c r="T14" s="15"/>
      <c r="U14" s="15">
        <v>401.755</v>
      </c>
    </row>
    <row r="15" spans="1:21" ht="12.75" customHeight="1" x14ac:dyDescent="0.2">
      <c r="A15" s="2" t="s">
        <v>105</v>
      </c>
      <c r="B15" s="2"/>
      <c r="C15" s="2"/>
      <c r="D15" s="2"/>
      <c r="E15" s="2"/>
      <c r="F15" s="2"/>
      <c r="G15" s="15">
        <v>374</v>
      </c>
      <c r="H15" s="59"/>
      <c r="I15" s="15">
        <v>240.505</v>
      </c>
      <c r="J15" s="15"/>
      <c r="K15" s="15" t="s">
        <v>277</v>
      </c>
      <c r="L15" s="15"/>
      <c r="M15" s="15">
        <v>20.047000000000001</v>
      </c>
      <c r="N15" s="15"/>
      <c r="O15" s="15">
        <v>20.117000000000001</v>
      </c>
      <c r="P15" s="15"/>
      <c r="Q15" s="15">
        <v>54.1</v>
      </c>
      <c r="R15" s="15"/>
      <c r="S15" s="71">
        <v>166.28800000000001</v>
      </c>
      <c r="T15" s="15"/>
      <c r="U15" s="15">
        <v>220.38800000000001</v>
      </c>
    </row>
    <row r="16" spans="1:21" ht="12.75" customHeight="1" x14ac:dyDescent="0.25">
      <c r="A16" s="2" t="s">
        <v>42</v>
      </c>
      <c r="B16" s="3"/>
      <c r="C16" s="3"/>
      <c r="D16" s="2"/>
      <c r="E16" s="2"/>
      <c r="F16" s="2"/>
      <c r="G16" s="15" t="s">
        <v>277</v>
      </c>
      <c r="H16" s="10"/>
      <c r="I16" s="15" t="s">
        <v>277</v>
      </c>
      <c r="J16" s="15"/>
      <c r="K16" s="15" t="s">
        <v>277</v>
      </c>
      <c r="L16" s="15"/>
      <c r="M16" s="15" t="s">
        <v>277</v>
      </c>
      <c r="N16" s="15"/>
      <c r="O16" s="15" t="s">
        <v>277</v>
      </c>
      <c r="P16" s="15"/>
      <c r="Q16" s="15" t="s">
        <v>277</v>
      </c>
      <c r="R16" s="15"/>
      <c r="S16" s="15" t="s">
        <v>277</v>
      </c>
      <c r="T16" s="15"/>
      <c r="U16" s="15" t="s">
        <v>277</v>
      </c>
    </row>
    <row r="17" spans="1:21" ht="12.75" customHeight="1" x14ac:dyDescent="0.2">
      <c r="A17" s="2" t="s">
        <v>43</v>
      </c>
      <c r="B17" s="2"/>
      <c r="C17" s="2"/>
      <c r="D17" s="2"/>
      <c r="E17" s="2"/>
      <c r="F17" s="2"/>
      <c r="G17" s="15" t="s">
        <v>277</v>
      </c>
      <c r="H17" s="10"/>
      <c r="I17" s="15" t="s">
        <v>277</v>
      </c>
      <c r="J17" s="15"/>
      <c r="K17" s="15" t="s">
        <v>277</v>
      </c>
      <c r="L17" s="15"/>
      <c r="M17" s="15" t="s">
        <v>277</v>
      </c>
      <c r="N17" s="15"/>
      <c r="O17" s="15" t="s">
        <v>277</v>
      </c>
      <c r="P17" s="15"/>
      <c r="Q17" s="15" t="s">
        <v>277</v>
      </c>
      <c r="R17" s="15"/>
      <c r="S17" s="15" t="s">
        <v>277</v>
      </c>
      <c r="T17" s="15"/>
      <c r="U17" s="15" t="s">
        <v>277</v>
      </c>
    </row>
    <row r="18" spans="1:21" ht="12.75" customHeight="1" x14ac:dyDescent="0.25">
      <c r="A18" s="2" t="s">
        <v>111</v>
      </c>
      <c r="B18" s="3"/>
      <c r="C18" s="3"/>
      <c r="D18" s="2"/>
      <c r="E18" s="2"/>
      <c r="F18" s="2"/>
      <c r="G18" s="15" t="s">
        <v>277</v>
      </c>
      <c r="H18" s="10"/>
      <c r="I18" s="15" t="s">
        <v>277</v>
      </c>
      <c r="J18" s="15"/>
      <c r="K18" s="15" t="s">
        <v>277</v>
      </c>
      <c r="L18" s="15"/>
      <c r="M18" s="15" t="s">
        <v>277</v>
      </c>
      <c r="N18" s="15"/>
      <c r="O18" s="15" t="s">
        <v>277</v>
      </c>
      <c r="P18" s="15"/>
      <c r="Q18" s="15" t="s">
        <v>277</v>
      </c>
      <c r="R18" s="15"/>
      <c r="S18" s="15" t="s">
        <v>277</v>
      </c>
      <c r="T18" s="15"/>
      <c r="U18" s="15" t="s">
        <v>277</v>
      </c>
    </row>
    <row r="19" spans="1:21" ht="12.75" customHeight="1" x14ac:dyDescent="0.2">
      <c r="A19" s="2" t="s">
        <v>30</v>
      </c>
      <c r="B19" s="2"/>
      <c r="C19" s="2"/>
      <c r="D19" s="2"/>
      <c r="E19" s="2"/>
      <c r="F19" s="2"/>
      <c r="G19" s="15">
        <v>660</v>
      </c>
      <c r="H19" s="10"/>
      <c r="I19" s="15">
        <v>190.00700000000001</v>
      </c>
      <c r="J19" s="15"/>
      <c r="K19" s="15" t="s">
        <v>277</v>
      </c>
      <c r="L19" s="15"/>
      <c r="M19" s="15" t="s">
        <v>277</v>
      </c>
      <c r="N19" s="15"/>
      <c r="O19" s="15" t="s">
        <v>277</v>
      </c>
      <c r="P19" s="15"/>
      <c r="Q19" s="15">
        <v>46.267000000000003</v>
      </c>
      <c r="R19" s="15"/>
      <c r="S19" s="15">
        <v>143.74</v>
      </c>
      <c r="T19" s="15"/>
      <c r="U19" s="15">
        <v>190.00700000000001</v>
      </c>
    </row>
    <row r="20" spans="1:21" ht="12.75" customHeight="1" x14ac:dyDescent="0.2">
      <c r="A20" s="2" t="s">
        <v>31</v>
      </c>
      <c r="B20" s="2"/>
      <c r="C20" s="2"/>
      <c r="D20" s="2"/>
      <c r="E20" s="2"/>
      <c r="F20" s="2"/>
      <c r="G20" s="15" t="s">
        <v>277</v>
      </c>
      <c r="H20" s="10"/>
      <c r="I20" s="15" t="s">
        <v>277</v>
      </c>
      <c r="J20" s="15"/>
      <c r="K20" s="15" t="s">
        <v>277</v>
      </c>
      <c r="L20" s="15"/>
      <c r="M20" s="15" t="s">
        <v>277</v>
      </c>
      <c r="N20" s="15"/>
      <c r="O20" s="15" t="s">
        <v>277</v>
      </c>
      <c r="P20" s="15"/>
      <c r="Q20" s="15" t="s">
        <v>277</v>
      </c>
      <c r="R20" s="15"/>
      <c r="S20" s="15" t="s">
        <v>277</v>
      </c>
      <c r="T20" s="15"/>
      <c r="U20" s="15" t="s">
        <v>277</v>
      </c>
    </row>
    <row r="21" spans="1:21" ht="12.75" customHeight="1" x14ac:dyDescent="0.2">
      <c r="A21" s="2" t="s">
        <v>32</v>
      </c>
      <c r="B21" s="2"/>
      <c r="C21" s="2"/>
      <c r="D21" s="2"/>
      <c r="E21" s="2"/>
      <c r="F21" s="2"/>
      <c r="G21" s="15" t="s">
        <v>277</v>
      </c>
      <c r="H21" s="59"/>
      <c r="I21" s="15" t="s">
        <v>277</v>
      </c>
      <c r="J21" s="15"/>
      <c r="K21" s="15" t="s">
        <v>277</v>
      </c>
      <c r="L21" s="15"/>
      <c r="M21" s="15" t="s">
        <v>277</v>
      </c>
      <c r="N21" s="15"/>
      <c r="O21" s="15" t="s">
        <v>277</v>
      </c>
      <c r="P21" s="15"/>
      <c r="Q21" s="15" t="s">
        <v>277</v>
      </c>
      <c r="R21" s="15"/>
      <c r="S21" s="15" t="s">
        <v>277</v>
      </c>
      <c r="T21" s="15"/>
      <c r="U21" s="15" t="s">
        <v>277</v>
      </c>
    </row>
    <row r="22" spans="1:21" ht="12.75" customHeight="1" x14ac:dyDescent="0.2">
      <c r="A22" s="2" t="s">
        <v>33</v>
      </c>
      <c r="B22" s="2"/>
      <c r="C22" s="2"/>
      <c r="D22" s="2"/>
      <c r="E22" s="2"/>
      <c r="F22" s="2"/>
      <c r="G22" s="15">
        <v>184</v>
      </c>
      <c r="H22" s="10"/>
      <c r="I22" s="15">
        <v>130.393</v>
      </c>
      <c r="J22" s="15"/>
      <c r="K22" s="15" t="s">
        <v>277</v>
      </c>
      <c r="L22" s="15"/>
      <c r="M22" s="15" t="s">
        <v>277</v>
      </c>
      <c r="N22" s="15"/>
      <c r="O22" s="15" t="s">
        <v>277</v>
      </c>
      <c r="P22" s="15"/>
      <c r="Q22" s="71">
        <v>68.954000000000008</v>
      </c>
      <c r="R22" s="15"/>
      <c r="S22" s="71">
        <v>61.439</v>
      </c>
      <c r="T22" s="15"/>
      <c r="U22" s="15">
        <v>130.393</v>
      </c>
    </row>
    <row r="23" spans="1:21" ht="12.75" customHeight="1" x14ac:dyDescent="0.25">
      <c r="A23" s="2" t="s">
        <v>84</v>
      </c>
      <c r="B23" s="3"/>
      <c r="C23" s="3"/>
      <c r="D23" s="2"/>
      <c r="E23" s="2"/>
      <c r="F23" s="2"/>
      <c r="G23" s="15" t="s">
        <v>277</v>
      </c>
      <c r="H23" s="10"/>
      <c r="I23" s="15" t="s">
        <v>277</v>
      </c>
      <c r="J23" s="15"/>
      <c r="K23" s="15" t="s">
        <v>277</v>
      </c>
      <c r="L23" s="15"/>
      <c r="M23" s="15" t="s">
        <v>277</v>
      </c>
      <c r="N23" s="15"/>
      <c r="O23" s="15" t="s">
        <v>277</v>
      </c>
      <c r="P23" s="15"/>
      <c r="Q23" s="15" t="s">
        <v>277</v>
      </c>
      <c r="R23" s="15"/>
      <c r="S23" s="15" t="s">
        <v>277</v>
      </c>
      <c r="T23" s="15"/>
      <c r="U23" s="15" t="s">
        <v>277</v>
      </c>
    </row>
    <row r="24" spans="1:21" ht="12.75" customHeight="1" x14ac:dyDescent="0.25">
      <c r="A24" s="2" t="s">
        <v>44</v>
      </c>
      <c r="B24" s="3"/>
      <c r="C24" s="3"/>
      <c r="D24" s="2"/>
      <c r="E24" s="2"/>
      <c r="F24" s="2"/>
      <c r="G24" s="15" t="s">
        <v>277</v>
      </c>
      <c r="H24" s="10"/>
      <c r="I24" s="15" t="s">
        <v>277</v>
      </c>
      <c r="J24" s="15"/>
      <c r="K24" s="15" t="s">
        <v>277</v>
      </c>
      <c r="L24" s="15"/>
      <c r="M24" s="15" t="s">
        <v>277</v>
      </c>
      <c r="N24" s="15"/>
      <c r="O24" s="15" t="s">
        <v>277</v>
      </c>
      <c r="P24" s="15"/>
      <c r="Q24" s="15" t="s">
        <v>277</v>
      </c>
      <c r="R24" s="15"/>
      <c r="S24" s="15" t="s">
        <v>277</v>
      </c>
      <c r="T24" s="15"/>
      <c r="U24" s="15" t="s">
        <v>277</v>
      </c>
    </row>
    <row r="25" spans="1:21" ht="12.75" customHeight="1" x14ac:dyDescent="0.25">
      <c r="A25" s="2" t="s">
        <v>112</v>
      </c>
      <c r="B25" s="3"/>
      <c r="C25" s="3"/>
      <c r="D25" s="2"/>
      <c r="E25" s="2"/>
      <c r="F25" s="2"/>
      <c r="G25" s="15" t="s">
        <v>277</v>
      </c>
      <c r="H25" s="10"/>
      <c r="I25" s="15" t="s">
        <v>277</v>
      </c>
      <c r="J25" s="15"/>
      <c r="K25" s="15" t="s">
        <v>277</v>
      </c>
      <c r="L25" s="15"/>
      <c r="M25" s="15" t="s">
        <v>277</v>
      </c>
      <c r="N25" s="15"/>
      <c r="O25" s="15" t="s">
        <v>277</v>
      </c>
      <c r="P25" s="15"/>
      <c r="Q25" s="15" t="s">
        <v>277</v>
      </c>
      <c r="R25" s="15"/>
      <c r="S25" s="15" t="s">
        <v>277</v>
      </c>
      <c r="T25" s="15"/>
      <c r="U25" s="15" t="s">
        <v>277</v>
      </c>
    </row>
    <row r="26" spans="1:21" ht="12.75" customHeight="1" x14ac:dyDescent="0.2">
      <c r="A26" s="2" t="s">
        <v>270</v>
      </c>
      <c r="B26" s="2"/>
      <c r="C26" s="2"/>
      <c r="D26" s="2"/>
      <c r="E26" s="2"/>
      <c r="F26" s="2"/>
      <c r="G26" s="15">
        <v>531</v>
      </c>
      <c r="H26" s="10"/>
      <c r="I26" s="15">
        <v>341.79500000000002</v>
      </c>
      <c r="J26" s="15"/>
      <c r="K26" s="15" t="s">
        <v>277</v>
      </c>
      <c r="L26" s="15"/>
      <c r="M26" s="15" t="s">
        <v>277</v>
      </c>
      <c r="N26" s="15"/>
      <c r="O26" s="15" t="s">
        <v>277</v>
      </c>
      <c r="P26" s="15"/>
      <c r="Q26" s="70">
        <v>215.61600000000001</v>
      </c>
      <c r="R26" s="15"/>
      <c r="S26" s="70">
        <v>126.179</v>
      </c>
      <c r="T26" s="15"/>
      <c r="U26" s="15">
        <v>341.79500000000002</v>
      </c>
    </row>
    <row r="27" spans="1:21" ht="12.75" customHeight="1" x14ac:dyDescent="0.25">
      <c r="A27" s="2" t="s">
        <v>45</v>
      </c>
      <c r="B27" s="3"/>
      <c r="C27" s="3"/>
      <c r="D27" s="2"/>
      <c r="E27" s="2"/>
      <c r="F27" s="2"/>
      <c r="G27" s="15" t="s">
        <v>277</v>
      </c>
      <c r="H27" s="10"/>
      <c r="I27" s="15" t="s">
        <v>277</v>
      </c>
      <c r="J27" s="15"/>
      <c r="K27" s="15" t="s">
        <v>277</v>
      </c>
      <c r="L27" s="2"/>
      <c r="M27" s="15" t="s">
        <v>277</v>
      </c>
      <c r="N27" s="2"/>
      <c r="O27" s="15" t="s">
        <v>277</v>
      </c>
      <c r="P27" s="2"/>
      <c r="Q27" s="15" t="s">
        <v>277</v>
      </c>
      <c r="R27" s="15"/>
      <c r="S27" s="15" t="s">
        <v>277</v>
      </c>
      <c r="T27" s="15"/>
      <c r="U27" s="15" t="s">
        <v>277</v>
      </c>
    </row>
    <row r="28" spans="1:21" ht="12.75" customHeight="1" x14ac:dyDescent="0.2">
      <c r="A28" s="2" t="s">
        <v>104</v>
      </c>
      <c r="B28" s="2"/>
      <c r="C28" s="2"/>
      <c r="D28" s="2"/>
      <c r="E28" s="2"/>
      <c r="F28" s="2"/>
      <c r="G28" s="15">
        <v>1041</v>
      </c>
      <c r="H28" s="10"/>
      <c r="I28" s="15">
        <v>621.82100000000003</v>
      </c>
      <c r="J28" s="15"/>
      <c r="K28" s="15" t="s">
        <v>277</v>
      </c>
      <c r="L28" s="15"/>
      <c r="M28" s="15" t="s">
        <v>277</v>
      </c>
      <c r="N28" s="15"/>
      <c r="O28" s="15" t="s">
        <v>277</v>
      </c>
      <c r="P28" s="15"/>
      <c r="Q28" s="71">
        <v>256.22800000000001</v>
      </c>
      <c r="R28" s="15"/>
      <c r="S28" s="71">
        <v>365.59300000000002</v>
      </c>
      <c r="T28" s="15"/>
      <c r="U28" s="15">
        <v>621.82100000000003</v>
      </c>
    </row>
    <row r="29" spans="1:21" ht="12.75" customHeight="1" x14ac:dyDescent="0.25">
      <c r="A29" s="2" t="s">
        <v>85</v>
      </c>
      <c r="B29" s="3"/>
      <c r="C29" s="3"/>
      <c r="D29" s="2"/>
      <c r="E29" s="2"/>
      <c r="F29" s="2"/>
      <c r="G29" s="15" t="s">
        <v>277</v>
      </c>
      <c r="H29" s="10"/>
      <c r="I29" s="15" t="s">
        <v>277</v>
      </c>
      <c r="J29" s="15"/>
      <c r="K29" s="15" t="s">
        <v>277</v>
      </c>
      <c r="L29" s="15"/>
      <c r="M29" s="15" t="s">
        <v>277</v>
      </c>
      <c r="N29" s="15"/>
      <c r="O29" s="15" t="s">
        <v>277</v>
      </c>
      <c r="P29" s="15"/>
      <c r="Q29" s="15" t="s">
        <v>277</v>
      </c>
      <c r="R29" s="15"/>
      <c r="S29" s="15" t="s">
        <v>277</v>
      </c>
      <c r="T29" s="15"/>
      <c r="U29" s="15" t="s">
        <v>277</v>
      </c>
    </row>
    <row r="30" spans="1:21" ht="12.75" customHeight="1" x14ac:dyDescent="0.2">
      <c r="A30" s="2" t="s">
        <v>86</v>
      </c>
      <c r="B30" s="2"/>
      <c r="C30" s="2"/>
      <c r="D30" s="2"/>
      <c r="E30" s="2"/>
      <c r="F30" s="2"/>
      <c r="G30" s="15" t="s">
        <v>277</v>
      </c>
      <c r="H30" s="10"/>
      <c r="I30" s="15" t="s">
        <v>277</v>
      </c>
      <c r="J30" s="15"/>
      <c r="K30" s="15" t="s">
        <v>277</v>
      </c>
      <c r="L30" s="15"/>
      <c r="M30" s="15" t="s">
        <v>277</v>
      </c>
      <c r="N30" s="15"/>
      <c r="O30" s="15" t="s">
        <v>277</v>
      </c>
      <c r="P30" s="15"/>
      <c r="Q30" s="15" t="s">
        <v>277</v>
      </c>
      <c r="R30" s="15"/>
      <c r="S30" s="15" t="s">
        <v>277</v>
      </c>
      <c r="T30" s="15"/>
      <c r="U30" s="15" t="s">
        <v>277</v>
      </c>
    </row>
    <row r="31" spans="1:21" ht="12.75" customHeight="1" x14ac:dyDescent="0.25">
      <c r="A31" s="2" t="s">
        <v>108</v>
      </c>
      <c r="B31" s="3"/>
      <c r="C31" s="3"/>
      <c r="D31" s="2"/>
      <c r="E31" s="2"/>
      <c r="F31" s="2"/>
      <c r="G31" s="15" t="s">
        <v>277</v>
      </c>
      <c r="H31" s="10"/>
      <c r="I31" s="15" t="s">
        <v>277</v>
      </c>
      <c r="J31" s="15"/>
      <c r="K31" s="15" t="s">
        <v>277</v>
      </c>
      <c r="L31" s="15"/>
      <c r="M31" s="15" t="s">
        <v>277</v>
      </c>
      <c r="N31" s="15"/>
      <c r="O31" s="15" t="s">
        <v>277</v>
      </c>
      <c r="P31" s="15"/>
      <c r="Q31" s="15" t="s">
        <v>277</v>
      </c>
      <c r="R31" s="15"/>
      <c r="S31" s="15" t="s">
        <v>277</v>
      </c>
      <c r="T31" s="15"/>
      <c r="U31" s="15" t="s">
        <v>277</v>
      </c>
    </row>
    <row r="32" spans="1:21" ht="12.75" customHeight="1" x14ac:dyDescent="0.2">
      <c r="A32" s="2" t="s">
        <v>38</v>
      </c>
      <c r="B32" s="2"/>
      <c r="C32" s="2"/>
      <c r="D32" s="2"/>
      <c r="E32" s="2"/>
      <c r="F32" s="2"/>
      <c r="G32" s="15" t="s">
        <v>277</v>
      </c>
      <c r="H32" s="10"/>
      <c r="I32" s="15" t="s">
        <v>277</v>
      </c>
      <c r="J32" s="15"/>
      <c r="K32" s="15" t="s">
        <v>277</v>
      </c>
      <c r="L32" s="15"/>
      <c r="M32" s="15" t="s">
        <v>277</v>
      </c>
      <c r="N32" s="15"/>
      <c r="O32" s="15" t="s">
        <v>277</v>
      </c>
      <c r="P32" s="15"/>
      <c r="Q32" s="15" t="s">
        <v>277</v>
      </c>
      <c r="R32" s="15"/>
      <c r="S32" s="15" t="s">
        <v>277</v>
      </c>
      <c r="T32" s="15"/>
      <c r="U32" s="15" t="s">
        <v>277</v>
      </c>
    </row>
    <row r="33" spans="1:21" ht="12.75" customHeight="1" x14ac:dyDescent="0.2">
      <c r="A33" s="2" t="s">
        <v>34</v>
      </c>
      <c r="B33" s="2"/>
      <c r="C33" s="2"/>
      <c r="D33" s="2"/>
      <c r="E33" s="2"/>
      <c r="F33" s="2"/>
      <c r="G33" s="15" t="s">
        <v>277</v>
      </c>
      <c r="H33" s="10"/>
      <c r="I33" s="15" t="s">
        <v>277</v>
      </c>
      <c r="J33" s="15"/>
      <c r="K33" s="15" t="s">
        <v>277</v>
      </c>
      <c r="L33" s="15"/>
      <c r="M33" s="15" t="s">
        <v>277</v>
      </c>
      <c r="N33" s="15"/>
      <c r="O33" s="15" t="s">
        <v>277</v>
      </c>
      <c r="P33" s="15"/>
      <c r="Q33" s="15" t="s">
        <v>277</v>
      </c>
      <c r="R33" s="15"/>
      <c r="S33" s="15" t="s">
        <v>277</v>
      </c>
      <c r="T33" s="15"/>
      <c r="U33" s="15" t="s">
        <v>277</v>
      </c>
    </row>
    <row r="34" spans="1:21" ht="12.75" customHeight="1" x14ac:dyDescent="0.2">
      <c r="A34" s="2" t="s">
        <v>87</v>
      </c>
      <c r="B34" s="2"/>
      <c r="C34" s="2"/>
      <c r="D34" s="2"/>
      <c r="E34" s="2"/>
      <c r="F34" s="2"/>
      <c r="G34" s="15">
        <v>6567</v>
      </c>
      <c r="H34" s="59"/>
      <c r="I34" s="15">
        <v>4954.2180000000008</v>
      </c>
      <c r="J34" s="15"/>
      <c r="K34" s="15">
        <v>1319.2909999999999</v>
      </c>
      <c r="L34" s="15"/>
      <c r="M34" s="15">
        <v>1251.1880000000001</v>
      </c>
      <c r="N34" s="15"/>
      <c r="O34" s="15">
        <v>2570.4790000000003</v>
      </c>
      <c r="P34" s="84"/>
      <c r="Q34" s="71">
        <v>1367.279</v>
      </c>
      <c r="R34" s="15"/>
      <c r="S34" s="71">
        <v>1016.46</v>
      </c>
      <c r="T34" s="15"/>
      <c r="U34" s="15">
        <v>2383.739</v>
      </c>
    </row>
    <row r="35" spans="1:21" ht="12.75" customHeight="1" x14ac:dyDescent="0.2">
      <c r="A35" s="2" t="s">
        <v>88</v>
      </c>
      <c r="B35" s="2"/>
      <c r="C35" s="2"/>
      <c r="D35" s="2"/>
      <c r="E35" s="2"/>
      <c r="F35" s="2"/>
      <c r="G35" s="15">
        <v>73</v>
      </c>
      <c r="H35" s="10"/>
      <c r="I35" s="15" t="s">
        <v>277</v>
      </c>
      <c r="J35" s="15"/>
      <c r="K35" s="15" t="s">
        <v>277</v>
      </c>
      <c r="L35" s="15"/>
      <c r="M35" s="15" t="s">
        <v>277</v>
      </c>
      <c r="N35" s="15"/>
      <c r="O35" s="15" t="s">
        <v>277</v>
      </c>
      <c r="P35" s="15"/>
      <c r="Q35" s="15" t="s">
        <v>277</v>
      </c>
      <c r="R35" s="15"/>
      <c r="S35" s="15" t="s">
        <v>277</v>
      </c>
      <c r="T35" s="15"/>
      <c r="U35" s="15" t="s">
        <v>277</v>
      </c>
    </row>
    <row r="36" spans="1:21" ht="12.75" customHeight="1" x14ac:dyDescent="0.25">
      <c r="A36" s="2" t="s">
        <v>89</v>
      </c>
      <c r="B36" s="3"/>
      <c r="C36" s="3"/>
      <c r="D36" s="2"/>
      <c r="E36" s="2"/>
      <c r="F36" s="2"/>
      <c r="G36" s="15" t="s">
        <v>277</v>
      </c>
      <c r="H36" s="10"/>
      <c r="I36" s="15" t="s">
        <v>277</v>
      </c>
      <c r="J36" s="15"/>
      <c r="K36" s="15" t="s">
        <v>277</v>
      </c>
      <c r="L36" s="15"/>
      <c r="M36" s="15" t="s">
        <v>277</v>
      </c>
      <c r="N36" s="15"/>
      <c r="O36" s="15" t="s">
        <v>277</v>
      </c>
      <c r="P36" s="15"/>
      <c r="Q36" s="15" t="s">
        <v>277</v>
      </c>
      <c r="R36" s="15"/>
      <c r="S36" s="15" t="s">
        <v>277</v>
      </c>
      <c r="T36" s="15"/>
      <c r="U36" s="15" t="s">
        <v>277</v>
      </c>
    </row>
    <row r="37" spans="1:21" ht="12.75" customHeight="1" x14ac:dyDescent="0.25">
      <c r="A37" s="2" t="s">
        <v>90</v>
      </c>
      <c r="B37" s="3"/>
      <c r="C37" s="3"/>
      <c r="D37" s="2"/>
      <c r="E37" s="2"/>
      <c r="F37" s="2"/>
      <c r="G37" s="15" t="s">
        <v>277</v>
      </c>
      <c r="H37" s="10"/>
      <c r="I37" s="15" t="s">
        <v>277</v>
      </c>
      <c r="J37" s="15"/>
      <c r="K37" s="15" t="s">
        <v>277</v>
      </c>
      <c r="L37" s="15"/>
      <c r="M37" s="15" t="s">
        <v>277</v>
      </c>
      <c r="N37" s="15"/>
      <c r="O37" s="15" t="s">
        <v>277</v>
      </c>
      <c r="P37" s="15"/>
      <c r="Q37" s="15" t="s">
        <v>277</v>
      </c>
      <c r="R37" s="15"/>
      <c r="S37" s="15" t="s">
        <v>277</v>
      </c>
      <c r="T37" s="15"/>
      <c r="U37" s="15" t="s">
        <v>277</v>
      </c>
    </row>
    <row r="38" spans="1:21" ht="12.75" customHeight="1" x14ac:dyDescent="0.2">
      <c r="A38" s="2" t="s">
        <v>109</v>
      </c>
      <c r="B38" s="2"/>
      <c r="C38" s="2"/>
      <c r="D38" s="2"/>
      <c r="E38" s="2"/>
      <c r="F38" s="2"/>
      <c r="G38" s="15">
        <v>585</v>
      </c>
      <c r="H38" s="10"/>
      <c r="I38" s="15">
        <v>334.03</v>
      </c>
      <c r="J38" s="15"/>
      <c r="K38" s="15" t="s">
        <v>277</v>
      </c>
      <c r="L38" s="15"/>
      <c r="M38" s="15" t="s">
        <v>277</v>
      </c>
      <c r="N38" s="15"/>
      <c r="O38" s="15" t="s">
        <v>277</v>
      </c>
      <c r="P38" s="15"/>
      <c r="Q38" s="15">
        <v>161.83600000000001</v>
      </c>
      <c r="R38" s="15"/>
      <c r="S38" s="15">
        <v>172.19399999999999</v>
      </c>
      <c r="T38" s="15"/>
      <c r="U38" s="15">
        <v>334.03</v>
      </c>
    </row>
    <row r="39" spans="1:21" ht="12.75" customHeight="1" x14ac:dyDescent="0.25">
      <c r="A39" s="2" t="s">
        <v>46</v>
      </c>
      <c r="B39" s="3"/>
      <c r="C39" s="3"/>
      <c r="D39" s="2"/>
      <c r="E39" s="2"/>
      <c r="F39" s="2"/>
      <c r="G39" s="15" t="s">
        <v>277</v>
      </c>
      <c r="H39" s="10"/>
      <c r="I39" s="15" t="s">
        <v>277</v>
      </c>
      <c r="J39" s="15"/>
      <c r="K39" s="15" t="s">
        <v>277</v>
      </c>
      <c r="L39" s="15"/>
      <c r="M39" s="15" t="s">
        <v>277</v>
      </c>
      <c r="N39" s="15"/>
      <c r="O39" s="15" t="s">
        <v>277</v>
      </c>
      <c r="P39" s="15"/>
      <c r="Q39" s="15" t="s">
        <v>277</v>
      </c>
      <c r="R39" s="15"/>
      <c r="S39" s="15" t="s">
        <v>277</v>
      </c>
      <c r="T39" s="15"/>
      <c r="U39" s="15" t="s">
        <v>277</v>
      </c>
    </row>
    <row r="40" spans="1:21" ht="12.75" customHeight="1" x14ac:dyDescent="0.25">
      <c r="A40" s="2" t="s">
        <v>491</v>
      </c>
      <c r="B40" s="3"/>
      <c r="C40" s="3"/>
      <c r="D40" s="2"/>
      <c r="E40" s="2"/>
      <c r="F40" s="2"/>
      <c r="G40" s="15" t="s">
        <v>277</v>
      </c>
      <c r="H40" s="10"/>
      <c r="I40" s="15" t="s">
        <v>277</v>
      </c>
      <c r="J40" s="15"/>
      <c r="K40" s="15" t="s">
        <v>277</v>
      </c>
      <c r="L40" s="15"/>
      <c r="M40" s="15" t="s">
        <v>277</v>
      </c>
      <c r="N40" s="15"/>
      <c r="O40" s="15" t="s">
        <v>277</v>
      </c>
      <c r="P40" s="15"/>
      <c r="Q40" s="15" t="s">
        <v>277</v>
      </c>
      <c r="R40" s="15"/>
      <c r="S40" s="15" t="s">
        <v>277</v>
      </c>
      <c r="T40" s="15"/>
      <c r="U40" s="15" t="s">
        <v>277</v>
      </c>
    </row>
    <row r="41" spans="1:21" ht="12.75" customHeight="1" x14ac:dyDescent="0.25">
      <c r="A41" s="2" t="s">
        <v>47</v>
      </c>
      <c r="B41" s="3"/>
      <c r="C41" s="3"/>
      <c r="D41" s="2"/>
      <c r="E41" s="2"/>
      <c r="F41" s="2"/>
      <c r="G41" s="15" t="s">
        <v>277</v>
      </c>
      <c r="H41" s="10"/>
      <c r="I41" s="15" t="s">
        <v>277</v>
      </c>
      <c r="J41" s="15"/>
      <c r="K41" s="15" t="s">
        <v>277</v>
      </c>
      <c r="L41" s="15"/>
      <c r="M41" s="15" t="s">
        <v>277</v>
      </c>
      <c r="N41" s="15"/>
      <c r="O41" s="15" t="s">
        <v>277</v>
      </c>
      <c r="P41" s="15"/>
      <c r="Q41" s="15" t="s">
        <v>277</v>
      </c>
      <c r="R41" s="15"/>
      <c r="S41" s="15" t="s">
        <v>277</v>
      </c>
      <c r="T41" s="15"/>
      <c r="U41" s="15" t="s">
        <v>277</v>
      </c>
    </row>
    <row r="42" spans="1:21" ht="12.75" customHeight="1" x14ac:dyDescent="0.25">
      <c r="A42" s="2" t="s">
        <v>785</v>
      </c>
      <c r="B42" s="3"/>
      <c r="C42" s="3"/>
      <c r="D42" s="2"/>
      <c r="E42" s="20"/>
      <c r="F42" s="2"/>
      <c r="G42" s="15" t="s">
        <v>277</v>
      </c>
      <c r="H42" s="59"/>
      <c r="I42" s="15" t="s">
        <v>277</v>
      </c>
      <c r="J42" s="15"/>
      <c r="K42" s="15" t="s">
        <v>277</v>
      </c>
      <c r="L42" s="15"/>
      <c r="M42" s="15" t="s">
        <v>277</v>
      </c>
      <c r="N42" s="15"/>
      <c r="O42" s="15" t="s">
        <v>277</v>
      </c>
      <c r="P42" s="15"/>
      <c r="Q42" s="15" t="s">
        <v>277</v>
      </c>
      <c r="R42" s="15"/>
      <c r="S42" s="15" t="s">
        <v>277</v>
      </c>
      <c r="T42" s="15"/>
      <c r="U42" s="15" t="s">
        <v>277</v>
      </c>
    </row>
    <row r="43" spans="1:21" ht="12.75" customHeight="1" x14ac:dyDescent="0.2">
      <c r="A43" s="2" t="s">
        <v>35</v>
      </c>
      <c r="B43" s="2"/>
      <c r="C43" s="2"/>
      <c r="D43" s="2"/>
      <c r="E43" s="2"/>
      <c r="F43" s="2"/>
      <c r="G43" s="15">
        <v>1661</v>
      </c>
      <c r="H43" s="10"/>
      <c r="I43" s="15">
        <v>1067.201</v>
      </c>
      <c r="J43" s="15"/>
      <c r="K43" s="15" t="s">
        <v>277</v>
      </c>
      <c r="L43" s="15"/>
      <c r="M43" s="15" t="s">
        <v>277</v>
      </c>
      <c r="N43" s="15"/>
      <c r="O43" s="15" t="s">
        <v>277</v>
      </c>
      <c r="P43" s="15"/>
      <c r="Q43" s="70">
        <v>484.97399999999999</v>
      </c>
      <c r="R43" s="15"/>
      <c r="S43" s="70">
        <v>582.22699999999998</v>
      </c>
      <c r="T43" s="15"/>
      <c r="U43" s="15">
        <v>1067.201</v>
      </c>
    </row>
    <row r="44" spans="1:21" ht="12.75" customHeight="1" x14ac:dyDescent="0.25">
      <c r="A44" s="2" t="s">
        <v>48</v>
      </c>
      <c r="B44" s="3"/>
      <c r="C44" s="3"/>
      <c r="D44" s="2"/>
      <c r="E44" s="2"/>
      <c r="F44" s="2"/>
      <c r="G44" s="15" t="s">
        <v>277</v>
      </c>
      <c r="H44" s="10"/>
      <c r="I44" s="15" t="s">
        <v>277</v>
      </c>
      <c r="J44" s="15"/>
      <c r="K44" s="15" t="s">
        <v>277</v>
      </c>
      <c r="L44" s="15"/>
      <c r="M44" s="15" t="s">
        <v>277</v>
      </c>
      <c r="N44" s="15"/>
      <c r="O44" s="15" t="s">
        <v>277</v>
      </c>
      <c r="P44" s="15"/>
      <c r="Q44" s="15" t="s">
        <v>277</v>
      </c>
      <c r="R44" s="15"/>
      <c r="S44" s="15" t="s">
        <v>277</v>
      </c>
      <c r="T44" s="15"/>
      <c r="U44" s="15" t="s">
        <v>277</v>
      </c>
    </row>
    <row r="45" spans="1:21" ht="12.75" customHeight="1" x14ac:dyDescent="0.2">
      <c r="A45" s="2" t="s">
        <v>36</v>
      </c>
      <c r="B45" s="2"/>
      <c r="C45" s="2"/>
      <c r="D45" s="2"/>
      <c r="E45" s="2"/>
      <c r="F45" s="2"/>
      <c r="G45" s="15">
        <v>405</v>
      </c>
      <c r="H45" s="10"/>
      <c r="I45" s="15">
        <v>234.74700000000001</v>
      </c>
      <c r="J45" s="15"/>
      <c r="K45" s="15" t="s">
        <v>277</v>
      </c>
      <c r="L45" s="15"/>
      <c r="M45" s="15" t="s">
        <v>277</v>
      </c>
      <c r="N45" s="15"/>
      <c r="O45" s="15" t="s">
        <v>277</v>
      </c>
      <c r="P45" s="15"/>
      <c r="Q45" s="70">
        <v>153.078</v>
      </c>
      <c r="R45" s="15"/>
      <c r="S45" s="70">
        <v>81.669000000000011</v>
      </c>
      <c r="T45" s="15"/>
      <c r="U45" s="15">
        <v>234.74700000000001</v>
      </c>
    </row>
    <row r="46" spans="1:21" ht="12.75" customHeight="1" x14ac:dyDescent="0.25">
      <c r="A46" s="2" t="s">
        <v>91</v>
      </c>
      <c r="B46" s="3"/>
      <c r="C46" s="3"/>
      <c r="D46" s="3"/>
      <c r="E46" s="3"/>
      <c r="F46" s="3"/>
      <c r="G46" s="15">
        <v>824</v>
      </c>
      <c r="H46" s="16"/>
      <c r="I46" s="15">
        <v>487.90899999999999</v>
      </c>
      <c r="J46" s="15"/>
      <c r="K46" s="15" t="s">
        <v>277</v>
      </c>
      <c r="L46" s="15"/>
      <c r="M46" s="15" t="s">
        <v>277</v>
      </c>
      <c r="N46" s="15"/>
      <c r="O46" s="15" t="s">
        <v>277</v>
      </c>
      <c r="P46" s="73"/>
      <c r="Q46" s="15">
        <v>177.06399999999999</v>
      </c>
      <c r="R46" s="73"/>
      <c r="S46" s="15">
        <v>310.84500000000003</v>
      </c>
      <c r="T46" s="73"/>
      <c r="U46" s="15">
        <v>487.90899999999999</v>
      </c>
    </row>
    <row r="47" spans="1:21" ht="12.75" customHeight="1" x14ac:dyDescent="0.2">
      <c r="A47" s="2" t="s">
        <v>92</v>
      </c>
      <c r="B47" s="2"/>
      <c r="C47" s="2"/>
      <c r="D47" s="2"/>
      <c r="E47" s="2"/>
      <c r="F47" s="2"/>
      <c r="G47" s="15">
        <v>1</v>
      </c>
      <c r="H47" s="10"/>
      <c r="I47" s="15" t="s">
        <v>277</v>
      </c>
      <c r="J47" s="15"/>
      <c r="K47" s="15" t="s">
        <v>277</v>
      </c>
      <c r="L47" s="15"/>
      <c r="M47" s="15" t="s">
        <v>277</v>
      </c>
      <c r="N47" s="15"/>
      <c r="O47" s="15" t="s">
        <v>277</v>
      </c>
      <c r="P47" s="15"/>
      <c r="Q47" s="15" t="s">
        <v>277</v>
      </c>
      <c r="R47" s="15"/>
      <c r="S47" s="15" t="s">
        <v>277</v>
      </c>
      <c r="T47" s="15"/>
      <c r="U47" s="15" t="s">
        <v>277</v>
      </c>
    </row>
    <row r="48" spans="1:21" ht="12.75" customHeight="1" x14ac:dyDescent="0.2">
      <c r="A48" s="2" t="s">
        <v>93</v>
      </c>
      <c r="B48" s="2"/>
      <c r="C48" s="2"/>
      <c r="D48" s="2"/>
      <c r="E48" s="2"/>
      <c r="F48" s="2"/>
      <c r="G48" s="15" t="s">
        <v>277</v>
      </c>
      <c r="H48" s="10"/>
      <c r="I48" s="15" t="s">
        <v>277</v>
      </c>
      <c r="J48" s="15"/>
      <c r="K48" s="15" t="s">
        <v>277</v>
      </c>
      <c r="L48" s="15"/>
      <c r="M48" s="15" t="s">
        <v>277</v>
      </c>
      <c r="N48" s="15"/>
      <c r="O48" s="15" t="s">
        <v>277</v>
      </c>
      <c r="P48" s="15"/>
      <c r="Q48" s="15" t="s">
        <v>277</v>
      </c>
      <c r="R48" s="15"/>
      <c r="S48" s="15" t="s">
        <v>277</v>
      </c>
      <c r="T48" s="15"/>
      <c r="U48" s="15" t="s">
        <v>277</v>
      </c>
    </row>
    <row r="49" spans="1:21" ht="12.75" customHeight="1" x14ac:dyDescent="0.25">
      <c r="A49" s="2" t="s">
        <v>49</v>
      </c>
      <c r="B49" s="3"/>
      <c r="C49" s="3"/>
      <c r="D49" s="2"/>
      <c r="E49" s="2"/>
      <c r="F49" s="2"/>
      <c r="G49" s="15">
        <v>260</v>
      </c>
      <c r="H49" s="2"/>
      <c r="I49" s="15">
        <v>182.10300000000001</v>
      </c>
      <c r="J49" s="15"/>
      <c r="K49" s="15" t="s">
        <v>277</v>
      </c>
      <c r="L49" s="15"/>
      <c r="M49" s="15" t="s">
        <v>277</v>
      </c>
      <c r="N49" s="15"/>
      <c r="O49" s="15" t="s">
        <v>277</v>
      </c>
      <c r="P49" s="15"/>
      <c r="Q49" s="15">
        <v>68.585999999999999</v>
      </c>
      <c r="R49" s="15"/>
      <c r="S49" s="15">
        <v>113.517</v>
      </c>
      <c r="T49" s="15"/>
      <c r="U49" s="15">
        <v>182.10300000000001</v>
      </c>
    </row>
    <row r="50" spans="1:21" ht="12.75" customHeight="1" x14ac:dyDescent="0.2">
      <c r="A50" s="9" t="s">
        <v>37</v>
      </c>
      <c r="B50" s="9"/>
      <c r="C50" s="9"/>
      <c r="D50" s="9"/>
      <c r="E50" s="9"/>
      <c r="F50" s="9"/>
      <c r="G50" s="15" t="s">
        <v>277</v>
      </c>
      <c r="H50" s="13"/>
      <c r="I50" s="15" t="s">
        <v>277</v>
      </c>
      <c r="J50" s="67"/>
      <c r="K50" s="15" t="s">
        <v>277</v>
      </c>
      <c r="L50" s="67"/>
      <c r="M50" s="15" t="s">
        <v>277</v>
      </c>
      <c r="N50" s="15"/>
      <c r="O50" s="15" t="s">
        <v>277</v>
      </c>
      <c r="P50" s="67"/>
      <c r="Q50" s="15" t="s">
        <v>277</v>
      </c>
      <c r="R50" s="15"/>
      <c r="S50" s="15" t="s">
        <v>277</v>
      </c>
      <c r="T50" s="15"/>
      <c r="U50" s="15" t="s">
        <v>277</v>
      </c>
    </row>
    <row r="51" spans="1:21" s="261" customFormat="1" ht="12.75" customHeight="1" x14ac:dyDescent="0.25">
      <c r="A51" s="238" t="s">
        <v>721</v>
      </c>
      <c r="B51" s="278"/>
      <c r="C51" s="278"/>
      <c r="D51" s="278"/>
      <c r="E51" s="278"/>
      <c r="F51" s="260"/>
      <c r="G51" s="238">
        <v>13800</v>
      </c>
      <c r="H51" s="238"/>
      <c r="I51" s="238">
        <v>9186.5319999999992</v>
      </c>
      <c r="J51" s="238"/>
      <c r="K51" s="238">
        <v>1319.3609999999999</v>
      </c>
      <c r="L51" s="238"/>
      <c r="M51" s="238">
        <v>1271.2350000000001</v>
      </c>
      <c r="N51" s="238"/>
      <c r="O51" s="238">
        <v>2590.5960000000005</v>
      </c>
      <c r="P51" s="238"/>
      <c r="Q51" s="238">
        <v>3277.7099999999996</v>
      </c>
      <c r="R51" s="238"/>
      <c r="S51" s="238">
        <v>3318.2259999999992</v>
      </c>
      <c r="T51" s="238"/>
      <c r="U51" s="276">
        <v>6595.9359999999988</v>
      </c>
    </row>
    <row r="52" spans="1:21" ht="12.75" customHeight="1" x14ac:dyDescent="0.2">
      <c r="A52" s="78"/>
      <c r="B52" s="26" t="s">
        <v>355</v>
      </c>
      <c r="G52" s="28"/>
      <c r="I52" s="28"/>
      <c r="K52" s="28"/>
      <c r="M52" s="28"/>
      <c r="O52" s="28"/>
      <c r="Q52" s="28"/>
      <c r="S52" s="28"/>
      <c r="U52" s="28"/>
    </row>
    <row r="53" spans="1:21" ht="12.75" customHeight="1" x14ac:dyDescent="0.2">
      <c r="A53" s="128" t="s">
        <v>548</v>
      </c>
      <c r="B53" s="129"/>
      <c r="C53" s="129"/>
      <c r="D53" s="129"/>
      <c r="E53" s="130"/>
      <c r="F53" s="130"/>
      <c r="G53" s="130"/>
      <c r="H53" s="130"/>
      <c r="I53" s="130"/>
      <c r="J53" s="130"/>
      <c r="K53" s="130"/>
      <c r="L53" s="130"/>
      <c r="M53" s="130"/>
      <c r="N53" s="130"/>
      <c r="O53" s="130"/>
      <c r="P53" s="130"/>
      <c r="Q53" s="130"/>
      <c r="R53" s="130"/>
      <c r="S53" s="130"/>
      <c r="T53" s="130"/>
      <c r="U53" s="130"/>
    </row>
    <row r="54" spans="1:21" ht="12.75" customHeight="1" x14ac:dyDescent="0.2">
      <c r="A54" s="131" t="s">
        <v>438</v>
      </c>
      <c r="B54" s="129"/>
      <c r="C54" s="129"/>
      <c r="D54" s="129"/>
      <c r="E54" s="130"/>
      <c r="F54" s="130"/>
      <c r="G54" s="130"/>
      <c r="H54" s="130"/>
      <c r="I54" s="130"/>
      <c r="J54" s="130"/>
      <c r="K54" s="130"/>
      <c r="L54" s="130"/>
      <c r="M54" s="130"/>
      <c r="N54" s="130"/>
      <c r="O54" s="130"/>
      <c r="P54" s="130"/>
      <c r="Q54" s="130"/>
      <c r="R54" s="130"/>
      <c r="S54" s="130"/>
      <c r="T54" s="130"/>
      <c r="U54" s="130"/>
    </row>
    <row r="55" spans="1:21" ht="12.75" customHeight="1" x14ac:dyDescent="0.2">
      <c r="A55" s="78">
        <v>1</v>
      </c>
      <c r="B55" s="26" t="s">
        <v>447</v>
      </c>
    </row>
    <row r="56" spans="1:21" ht="12.75" customHeight="1" x14ac:dyDescent="0.2">
      <c r="A56" s="78"/>
      <c r="B56" s="26" t="s">
        <v>457</v>
      </c>
    </row>
    <row r="57" spans="1:21" ht="12.75" customHeight="1" x14ac:dyDescent="0.2">
      <c r="A57" s="78"/>
      <c r="B57" s="26" t="s">
        <v>458</v>
      </c>
    </row>
    <row r="61" spans="1:21" x14ac:dyDescent="0.2">
      <c r="K61" s="28"/>
      <c r="L61" s="28"/>
      <c r="M61" s="28"/>
      <c r="N61" s="28"/>
      <c r="O61" s="28"/>
      <c r="P61" s="28"/>
      <c r="Q61" s="28"/>
      <c r="R61" s="28"/>
      <c r="S61" s="28"/>
      <c r="T61" s="28"/>
      <c r="U61" s="28"/>
    </row>
  </sheetData>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15"/>
  <sheetViews>
    <sheetView showGridLines="0" zoomScaleNormal="100" workbookViewId="0"/>
  </sheetViews>
  <sheetFormatPr defaultColWidth="9.109375" defaultRowHeight="13.8" x14ac:dyDescent="0.25"/>
  <cols>
    <col min="1" max="1" width="25.109375" style="118" bestFit="1" customWidth="1"/>
    <col min="2" max="19" width="7.88671875" style="118" customWidth="1"/>
    <col min="20" max="16384" width="9.109375" style="118"/>
  </cols>
  <sheetData>
    <row r="1" spans="1:23" x14ac:dyDescent="0.25">
      <c r="A1" s="1" t="s">
        <v>482</v>
      </c>
      <c r="B1" s="1" t="s">
        <v>808</v>
      </c>
      <c r="C1" s="1"/>
      <c r="D1" s="1"/>
      <c r="E1" s="1"/>
      <c r="F1" s="1"/>
      <c r="G1" s="1"/>
      <c r="H1" s="1"/>
      <c r="I1" s="1"/>
      <c r="J1" s="1"/>
      <c r="K1"/>
      <c r="N1"/>
      <c r="O1" s="25"/>
    </row>
    <row r="2" spans="1:23" ht="14.4" x14ac:dyDescent="0.3">
      <c r="A2" s="3"/>
      <c r="B2" s="1" t="s">
        <v>821</v>
      </c>
      <c r="C2" s="1"/>
      <c r="D2" s="1"/>
      <c r="E2" s="1"/>
      <c r="F2" s="1"/>
      <c r="G2" s="1"/>
      <c r="H2" s="1"/>
      <c r="I2" s="3"/>
      <c r="J2" s="3"/>
      <c r="K2"/>
      <c r="N2"/>
      <c r="O2" s="25"/>
    </row>
    <row r="3" spans="1:23" x14ac:dyDescent="0.25">
      <c r="A3" s="3"/>
      <c r="B3" s="39" t="s">
        <v>809</v>
      </c>
      <c r="C3" s="39"/>
      <c r="D3" s="39"/>
      <c r="E3" s="3"/>
      <c r="F3" s="3"/>
      <c r="G3" s="3"/>
      <c r="H3" s="3"/>
      <c r="I3" s="3"/>
      <c r="J3" s="3"/>
      <c r="K3" s="3"/>
      <c r="L3" s="3"/>
      <c r="M3" s="3"/>
      <c r="N3" s="3"/>
      <c r="O3" s="25"/>
    </row>
    <row r="4" spans="1:23" ht="14.4" x14ac:dyDescent="0.3">
      <c r="A4" s="3"/>
      <c r="B4" s="39" t="s">
        <v>822</v>
      </c>
      <c r="C4" s="39"/>
      <c r="D4" s="39"/>
      <c r="E4" s="3"/>
      <c r="F4" s="3"/>
      <c r="G4" s="3"/>
      <c r="H4" s="3"/>
      <c r="I4" s="3"/>
      <c r="J4" s="3"/>
      <c r="K4" s="3"/>
      <c r="L4" s="3"/>
      <c r="M4" s="3"/>
      <c r="N4" s="3"/>
      <c r="O4" s="25"/>
    </row>
    <row r="5" spans="1:23" x14ac:dyDescent="0.25">
      <c r="A5" s="3"/>
      <c r="B5" s="3"/>
      <c r="C5" s="3"/>
      <c r="D5" s="3"/>
      <c r="E5" s="3"/>
      <c r="F5" s="3"/>
      <c r="G5" s="3"/>
      <c r="H5" s="3"/>
      <c r="I5" s="3"/>
      <c r="J5" s="3"/>
      <c r="K5" s="3"/>
      <c r="L5" s="3"/>
      <c r="M5"/>
      <c r="N5" s="81"/>
      <c r="O5" s="29"/>
    </row>
    <row r="6" spans="1:23" s="273" customFormat="1" x14ac:dyDescent="0.25">
      <c r="A6" s="278" t="s">
        <v>424</v>
      </c>
      <c r="B6" s="278">
        <v>2008</v>
      </c>
      <c r="C6" s="278">
        <v>2009</v>
      </c>
      <c r="D6" s="278">
        <v>2010</v>
      </c>
      <c r="E6" s="278">
        <v>2011</v>
      </c>
      <c r="F6" s="278">
        <v>2012</v>
      </c>
      <c r="G6" s="278">
        <v>2013</v>
      </c>
      <c r="H6" s="278">
        <v>2014</v>
      </c>
      <c r="I6" s="278">
        <v>2015</v>
      </c>
      <c r="J6" s="278">
        <v>2016</v>
      </c>
      <c r="K6" s="278">
        <v>2017</v>
      </c>
      <c r="L6" s="260">
        <v>2018</v>
      </c>
      <c r="M6" s="326">
        <v>2019</v>
      </c>
      <c r="N6" s="339">
        <v>2020</v>
      </c>
      <c r="O6" s="339">
        <v>2021</v>
      </c>
      <c r="P6" s="340">
        <v>2022</v>
      </c>
      <c r="Q6" s="340">
        <v>2023</v>
      </c>
      <c r="R6" s="340">
        <v>2024</v>
      </c>
      <c r="S6" s="340">
        <v>2025</v>
      </c>
      <c r="T6" s="122"/>
      <c r="U6" s="122"/>
      <c r="V6" s="122"/>
      <c r="W6" s="122"/>
    </row>
    <row r="7" spans="1:23" x14ac:dyDescent="0.25">
      <c r="A7" s="2"/>
      <c r="B7" s="10"/>
      <c r="C7" s="10"/>
      <c r="D7" s="10"/>
      <c r="E7" s="10"/>
      <c r="F7" s="10"/>
      <c r="G7" s="3"/>
      <c r="H7" s="3"/>
      <c r="I7" s="3"/>
      <c r="J7" s="3"/>
      <c r="K7" s="3"/>
      <c r="L7" s="26"/>
      <c r="M7" s="119"/>
      <c r="N7" s="119"/>
      <c r="O7" s="119"/>
      <c r="P7" s="119"/>
      <c r="Q7" s="119"/>
      <c r="R7" s="119"/>
      <c r="S7" s="119"/>
      <c r="T7" s="119"/>
      <c r="U7" s="119"/>
      <c r="V7" s="119"/>
      <c r="W7" s="119"/>
    </row>
    <row r="8" spans="1:23" x14ac:dyDescent="0.25">
      <c r="A8" s="145" t="s">
        <v>439</v>
      </c>
      <c r="B8" s="145">
        <v>51312.857000000004</v>
      </c>
      <c r="C8" s="145">
        <v>39863.226999999999</v>
      </c>
      <c r="D8" s="145">
        <v>49397.088000000003</v>
      </c>
      <c r="E8" s="145">
        <v>40000.046000000002</v>
      </c>
      <c r="F8" s="145">
        <v>34327.338000000003</v>
      </c>
      <c r="G8" s="145">
        <v>31620.531999999999</v>
      </c>
      <c r="H8" s="145">
        <v>32318.652000000002</v>
      </c>
      <c r="I8" s="145">
        <v>35165.256000000001</v>
      </c>
      <c r="J8" s="145">
        <v>35186.243999999999</v>
      </c>
      <c r="K8" s="28">
        <v>33260.181000000004</v>
      </c>
      <c r="L8" s="121">
        <v>34284.847000000002</v>
      </c>
      <c r="M8" s="149" t="s">
        <v>239</v>
      </c>
      <c r="N8" s="121">
        <v>47842</v>
      </c>
      <c r="O8" s="121">
        <v>48522</v>
      </c>
      <c r="P8" s="121">
        <v>41752</v>
      </c>
      <c r="Q8" s="121">
        <v>34516</v>
      </c>
      <c r="R8" s="121">
        <v>38852</v>
      </c>
      <c r="S8" s="121">
        <v>39683</v>
      </c>
      <c r="T8" s="121"/>
      <c r="U8" s="119"/>
      <c r="V8" s="119"/>
      <c r="W8" s="119"/>
    </row>
    <row r="9" spans="1:23" x14ac:dyDescent="0.25">
      <c r="A9" s="145" t="s">
        <v>459</v>
      </c>
      <c r="B9" s="121">
        <v>36616.063000000002</v>
      </c>
      <c r="C9" s="121">
        <v>29818.263000000003</v>
      </c>
      <c r="D9" s="121">
        <v>34768.976999999999</v>
      </c>
      <c r="E9" s="121">
        <v>36196.317999999999</v>
      </c>
      <c r="F9" s="121">
        <v>32917.904999999999</v>
      </c>
      <c r="G9" s="121">
        <v>25548.237000000001</v>
      </c>
      <c r="H9" s="121">
        <v>24571.51</v>
      </c>
      <c r="I9" s="121">
        <v>23059.332999999999</v>
      </c>
      <c r="J9" s="121">
        <v>20058.077000000001</v>
      </c>
      <c r="K9" s="121">
        <v>21992.136000000002</v>
      </c>
      <c r="L9" s="121">
        <v>28798.02</v>
      </c>
      <c r="M9" s="149" t="s">
        <v>239</v>
      </c>
      <c r="N9" s="121">
        <v>19060</v>
      </c>
      <c r="O9" s="121">
        <v>25360</v>
      </c>
      <c r="P9" s="121">
        <v>20212</v>
      </c>
      <c r="Q9" s="121">
        <v>21104</v>
      </c>
      <c r="R9" s="121">
        <v>22559</v>
      </c>
      <c r="S9" s="121">
        <v>25203</v>
      </c>
      <c r="T9" s="121"/>
      <c r="U9" s="119"/>
      <c r="V9" s="119"/>
      <c r="W9" s="119"/>
    </row>
    <row r="10" spans="1:23" x14ac:dyDescent="0.25">
      <c r="A10" s="145" t="s">
        <v>574</v>
      </c>
      <c r="B10" s="145">
        <f>B12-B8-B9-B11</f>
        <v>9612.4650000000038</v>
      </c>
      <c r="C10" s="145">
        <f>C12-C8-C9</f>
        <v>7787.6309999999976</v>
      </c>
      <c r="D10" s="145">
        <f t="shared" ref="D10:L10" si="0">D12-D8-D9</f>
        <v>11544.331000000006</v>
      </c>
      <c r="E10" s="145">
        <f t="shared" si="0"/>
        <v>10163.588000000003</v>
      </c>
      <c r="F10" s="145">
        <f t="shared" si="0"/>
        <v>7954.8760000000038</v>
      </c>
      <c r="G10" s="145">
        <f t="shared" si="0"/>
        <v>9097.9440000000031</v>
      </c>
      <c r="H10" s="145">
        <f t="shared" si="0"/>
        <v>10943.135999999995</v>
      </c>
      <c r="I10" s="145">
        <f t="shared" si="0"/>
        <v>13633.731000000007</v>
      </c>
      <c r="J10" s="145">
        <f t="shared" si="0"/>
        <v>16510.548999999995</v>
      </c>
      <c r="K10" s="145">
        <f t="shared" si="0"/>
        <v>21663.410999999996</v>
      </c>
      <c r="L10" s="145">
        <f t="shared" si="0"/>
        <v>21052.029999999995</v>
      </c>
      <c r="M10" s="149" t="s">
        <v>239</v>
      </c>
      <c r="N10" s="121">
        <v>3274</v>
      </c>
      <c r="O10" s="121">
        <v>3449</v>
      </c>
      <c r="P10" s="121">
        <v>16075</v>
      </c>
      <c r="Q10" s="121">
        <v>11266</v>
      </c>
      <c r="R10" s="121">
        <v>8521</v>
      </c>
      <c r="S10" s="121">
        <v>8429</v>
      </c>
      <c r="T10" s="121"/>
      <c r="U10" s="119"/>
      <c r="V10" s="119"/>
      <c r="W10" s="119"/>
    </row>
    <row r="11" spans="1:23" x14ac:dyDescent="0.25">
      <c r="A11" s="145" t="s">
        <v>426</v>
      </c>
      <c r="B11" s="145">
        <v>876</v>
      </c>
      <c r="C11" s="15" t="s">
        <v>277</v>
      </c>
      <c r="D11" s="15" t="s">
        <v>277</v>
      </c>
      <c r="E11" s="15" t="s">
        <v>277</v>
      </c>
      <c r="F11" s="15" t="s">
        <v>277</v>
      </c>
      <c r="G11" s="15" t="s">
        <v>277</v>
      </c>
      <c r="H11" s="15" t="s">
        <v>277</v>
      </c>
      <c r="I11" s="15" t="s">
        <v>277</v>
      </c>
      <c r="J11" s="15" t="s">
        <v>277</v>
      </c>
      <c r="K11" s="15" t="s">
        <v>277</v>
      </c>
      <c r="L11" s="15" t="s">
        <v>277</v>
      </c>
      <c r="M11" s="150" t="s">
        <v>239</v>
      </c>
      <c r="N11" s="15" t="s">
        <v>277</v>
      </c>
      <c r="O11" s="125">
        <v>17</v>
      </c>
      <c r="P11" s="15" t="s">
        <v>277</v>
      </c>
      <c r="Q11" s="15" t="s">
        <v>277</v>
      </c>
      <c r="R11" s="15" t="s">
        <v>277</v>
      </c>
      <c r="S11" s="15" t="s">
        <v>277</v>
      </c>
      <c r="T11" s="121"/>
      <c r="U11" s="119"/>
      <c r="V11" s="119"/>
      <c r="W11" s="119"/>
    </row>
    <row r="12" spans="1:23" s="273" customFormat="1" x14ac:dyDescent="0.25">
      <c r="A12" s="238" t="s">
        <v>721</v>
      </c>
      <c r="B12" s="238">
        <v>98417.385000000009</v>
      </c>
      <c r="C12" s="238">
        <v>77469.120999999999</v>
      </c>
      <c r="D12" s="238">
        <v>95710.396000000008</v>
      </c>
      <c r="E12" s="238">
        <v>86359.952000000005</v>
      </c>
      <c r="F12" s="238">
        <v>75200.119000000006</v>
      </c>
      <c r="G12" s="238">
        <v>66266.713000000003</v>
      </c>
      <c r="H12" s="238">
        <v>67833.297999999995</v>
      </c>
      <c r="I12" s="238">
        <v>71858.320000000007</v>
      </c>
      <c r="J12" s="238">
        <v>71754.87</v>
      </c>
      <c r="K12" s="238">
        <v>76915.728000000003</v>
      </c>
      <c r="L12" s="238">
        <v>84134.896999999997</v>
      </c>
      <c r="M12" s="287" t="s">
        <v>239</v>
      </c>
      <c r="N12" s="240">
        <f>N8+N9+N10</f>
        <v>70176</v>
      </c>
      <c r="O12" s="240">
        <v>77348</v>
      </c>
      <c r="P12" s="240">
        <v>78039</v>
      </c>
      <c r="Q12" s="240">
        <v>66886</v>
      </c>
      <c r="R12" s="240">
        <f>R8+R9+R10</f>
        <v>69932</v>
      </c>
      <c r="S12" s="240">
        <f>S8+S9+S10</f>
        <v>73315</v>
      </c>
      <c r="T12" s="122"/>
      <c r="U12" s="122"/>
      <c r="V12" s="122"/>
      <c r="W12" s="122"/>
    </row>
    <row r="13" spans="1:23" x14ac:dyDescent="0.25">
      <c r="A13" s="10"/>
      <c r="B13" s="10"/>
      <c r="C13" s="10"/>
      <c r="D13" s="10"/>
      <c r="E13" s="10"/>
      <c r="F13" s="10"/>
      <c r="G13" s="10"/>
      <c r="H13" s="10"/>
      <c r="I13" s="10"/>
      <c r="J13" s="10"/>
      <c r="K13" s="10"/>
      <c r="L13" s="10"/>
      <c r="M13" s="10"/>
      <c r="N13" s="10"/>
      <c r="O13" s="26"/>
    </row>
    <row r="14" spans="1:23" x14ac:dyDescent="0.25">
      <c r="A14" s="26"/>
      <c r="B14" s="26"/>
      <c r="C14" s="26"/>
      <c r="D14" s="26"/>
      <c r="E14" s="26"/>
      <c r="F14" s="26"/>
      <c r="G14" s="26"/>
      <c r="H14" s="26"/>
      <c r="I14" s="26"/>
      <c r="J14" s="28"/>
      <c r="K14" s="28"/>
      <c r="L14" s="28"/>
      <c r="M14" s="28"/>
      <c r="N14" s="26"/>
      <c r="O14" s="26"/>
    </row>
    <row r="15" spans="1:23" x14ac:dyDescent="0.25">
      <c r="A15" s="26"/>
      <c r="B15" s="26"/>
      <c r="C15" s="26"/>
      <c r="D15" s="26"/>
      <c r="E15" s="26"/>
      <c r="F15" s="26"/>
      <c r="G15" s="26"/>
      <c r="H15" s="26"/>
      <c r="I15" s="26"/>
      <c r="J15" s="28"/>
      <c r="K15" s="28"/>
      <c r="L15" s="28"/>
      <c r="M15" s="28"/>
      <c r="N15" s="26"/>
      <c r="O15" s="26"/>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14"/>
  <sheetViews>
    <sheetView showGridLines="0" zoomScaleNormal="100" workbookViewId="0"/>
  </sheetViews>
  <sheetFormatPr defaultColWidth="9.109375" defaultRowHeight="13.8" x14ac:dyDescent="0.25"/>
  <cols>
    <col min="1" max="1" width="25.109375" style="118" bestFit="1" customWidth="1"/>
    <col min="2" max="19" width="8.109375" style="118" customWidth="1"/>
    <col min="20" max="16384" width="9.109375" style="118"/>
  </cols>
  <sheetData>
    <row r="1" spans="1:20" x14ac:dyDescent="0.25">
      <c r="A1" s="1" t="s">
        <v>483</v>
      </c>
      <c r="B1" s="1" t="s">
        <v>810</v>
      </c>
      <c r="C1" s="1"/>
      <c r="D1" s="1"/>
      <c r="E1" s="1"/>
      <c r="F1" s="1"/>
      <c r="G1" s="1"/>
      <c r="H1" s="1"/>
      <c r="I1" s="1"/>
      <c r="J1" s="1"/>
      <c r="K1"/>
      <c r="N1"/>
      <c r="O1" s="25"/>
    </row>
    <row r="2" spans="1:20" ht="14.4" x14ac:dyDescent="0.3">
      <c r="A2" s="3"/>
      <c r="B2" s="1" t="s">
        <v>820</v>
      </c>
      <c r="C2" s="1"/>
      <c r="D2" s="1"/>
      <c r="E2" s="1"/>
      <c r="F2" s="1"/>
      <c r="G2" s="1"/>
      <c r="H2" s="1"/>
      <c r="I2" s="3"/>
      <c r="J2" s="3"/>
      <c r="K2"/>
      <c r="N2"/>
      <c r="O2" s="25"/>
    </row>
    <row r="3" spans="1:20" x14ac:dyDescent="0.25">
      <c r="A3" s="3"/>
      <c r="B3" s="39" t="s">
        <v>811</v>
      </c>
      <c r="C3" s="39"/>
      <c r="D3" s="39"/>
      <c r="E3" s="3"/>
      <c r="F3" s="3"/>
      <c r="G3" s="3"/>
      <c r="H3" s="3"/>
      <c r="I3" s="3"/>
      <c r="J3" s="3"/>
      <c r="K3" s="3"/>
      <c r="L3" s="3"/>
      <c r="M3" s="3"/>
      <c r="N3" s="3"/>
      <c r="O3" s="25"/>
    </row>
    <row r="4" spans="1:20" ht="14.4" x14ac:dyDescent="0.3">
      <c r="A4" s="3"/>
      <c r="B4" s="39" t="s">
        <v>823</v>
      </c>
      <c r="C4" s="39"/>
      <c r="D4" s="39"/>
      <c r="E4" s="3"/>
      <c r="F4" s="3"/>
      <c r="G4" s="3"/>
      <c r="H4" s="3"/>
      <c r="I4" s="3"/>
      <c r="J4" s="3"/>
      <c r="K4" s="3"/>
      <c r="L4" s="3"/>
      <c r="M4" s="3"/>
      <c r="N4" s="3"/>
      <c r="O4" s="25"/>
    </row>
    <row r="5" spans="1:20" x14ac:dyDescent="0.25">
      <c r="A5" s="3"/>
      <c r="B5" s="3"/>
      <c r="C5" s="3"/>
      <c r="D5" s="3"/>
      <c r="E5" s="3"/>
      <c r="F5" s="3"/>
      <c r="G5" s="3"/>
      <c r="H5" s="3"/>
      <c r="I5" s="3"/>
      <c r="J5" s="3"/>
      <c r="K5" s="3"/>
      <c r="L5" s="3"/>
      <c r="M5"/>
      <c r="N5" s="81"/>
      <c r="O5" s="29"/>
    </row>
    <row r="6" spans="1:20" s="273" customFormat="1" x14ac:dyDescent="0.25">
      <c r="A6" s="278" t="s">
        <v>424</v>
      </c>
      <c r="B6" s="278">
        <v>2008</v>
      </c>
      <c r="C6" s="278">
        <v>2009</v>
      </c>
      <c r="D6" s="278">
        <v>2010</v>
      </c>
      <c r="E6" s="278">
        <v>2011</v>
      </c>
      <c r="F6" s="278">
        <v>2012</v>
      </c>
      <c r="G6" s="278">
        <v>2013</v>
      </c>
      <c r="H6" s="278">
        <v>2014</v>
      </c>
      <c r="I6" s="278">
        <v>2015</v>
      </c>
      <c r="J6" s="278">
        <v>2016</v>
      </c>
      <c r="K6" s="278">
        <v>2017</v>
      </c>
      <c r="L6" s="260">
        <v>2018</v>
      </c>
      <c r="M6" s="340">
        <v>2019</v>
      </c>
      <c r="N6" s="339">
        <v>2020</v>
      </c>
      <c r="O6" s="339">
        <v>2021</v>
      </c>
      <c r="P6" s="340">
        <v>2022</v>
      </c>
      <c r="Q6" s="340">
        <v>2023</v>
      </c>
      <c r="R6" s="340">
        <v>2024</v>
      </c>
      <c r="S6" s="340">
        <v>2025</v>
      </c>
      <c r="T6" s="122"/>
    </row>
    <row r="7" spans="1:20" x14ac:dyDescent="0.25">
      <c r="A7" s="2"/>
      <c r="B7" s="10"/>
      <c r="C7" s="10"/>
      <c r="D7" s="10"/>
      <c r="E7" s="10"/>
      <c r="F7" s="10"/>
      <c r="G7" s="3"/>
      <c r="H7" s="3"/>
      <c r="I7" s="3"/>
      <c r="J7" s="3"/>
      <c r="K7" s="3"/>
      <c r="L7" s="26"/>
      <c r="M7" s="119"/>
      <c r="N7" s="119"/>
      <c r="O7" s="121"/>
      <c r="P7" s="119"/>
      <c r="Q7" s="119"/>
      <c r="R7" s="119"/>
      <c r="S7" s="119"/>
      <c r="T7" s="119"/>
    </row>
    <row r="8" spans="1:20" x14ac:dyDescent="0.25">
      <c r="A8" s="145" t="s">
        <v>439</v>
      </c>
      <c r="B8" s="145">
        <v>62454.267</v>
      </c>
      <c r="C8" s="145">
        <v>48121.866000000002</v>
      </c>
      <c r="D8" s="145">
        <v>55511.383000000002</v>
      </c>
      <c r="E8" s="145">
        <v>46206.839</v>
      </c>
      <c r="F8" s="145">
        <v>40773.482000000004</v>
      </c>
      <c r="G8" s="145">
        <v>38619.843000000001</v>
      </c>
      <c r="H8" s="145">
        <v>36311.154999999999</v>
      </c>
      <c r="I8" s="145">
        <v>37346.442999999999</v>
      </c>
      <c r="J8" s="145">
        <v>35175.838000000003</v>
      </c>
      <c r="K8" s="28">
        <v>36260.985000000001</v>
      </c>
      <c r="L8" s="121">
        <v>34556.587</v>
      </c>
      <c r="M8" s="149" t="s">
        <v>239</v>
      </c>
      <c r="N8" s="121">
        <v>50737</v>
      </c>
      <c r="O8" s="121">
        <v>52605</v>
      </c>
      <c r="P8" s="121">
        <v>46379</v>
      </c>
      <c r="Q8" s="121">
        <v>39351</v>
      </c>
      <c r="R8" s="121">
        <v>42460</v>
      </c>
      <c r="S8" s="121">
        <v>43318</v>
      </c>
      <c r="T8" s="119"/>
    </row>
    <row r="9" spans="1:20" x14ac:dyDescent="0.25">
      <c r="A9" s="145" t="s">
        <v>459</v>
      </c>
      <c r="B9" s="121">
        <v>22336.899000000001</v>
      </c>
      <c r="C9" s="121">
        <v>16924.625</v>
      </c>
      <c r="D9" s="121">
        <v>20517.242000000002</v>
      </c>
      <c r="E9" s="121">
        <v>18627.242000000002</v>
      </c>
      <c r="F9" s="121">
        <v>12569.067999999999</v>
      </c>
      <c r="G9" s="121">
        <v>14954.143000000002</v>
      </c>
      <c r="H9" s="121">
        <v>19080.405000000002</v>
      </c>
      <c r="I9" s="121">
        <v>19438.269</v>
      </c>
      <c r="J9" s="121">
        <v>21785.286</v>
      </c>
      <c r="K9" s="121">
        <v>26603.310999999998</v>
      </c>
      <c r="L9" s="121">
        <v>21449.077000000001</v>
      </c>
      <c r="M9" s="149" t="s">
        <v>239</v>
      </c>
      <c r="N9" s="121">
        <v>10667</v>
      </c>
      <c r="O9" s="121">
        <v>15921</v>
      </c>
      <c r="P9" s="121">
        <v>9601</v>
      </c>
      <c r="Q9" s="121">
        <v>12158</v>
      </c>
      <c r="R9" s="121">
        <v>22122</v>
      </c>
      <c r="S9" s="121">
        <v>24356</v>
      </c>
      <c r="T9" s="119"/>
    </row>
    <row r="10" spans="1:20" x14ac:dyDescent="0.25">
      <c r="A10" s="145" t="s">
        <v>425</v>
      </c>
      <c r="B10" s="145">
        <f>B11-B8-B9</f>
        <v>9029.627000000004</v>
      </c>
      <c r="C10" s="145">
        <f t="shared" ref="C10:L10" si="0">C11-C8-C9</f>
        <v>6647.3970000000045</v>
      </c>
      <c r="D10" s="145">
        <f t="shared" si="0"/>
        <v>7848.7459999999955</v>
      </c>
      <c r="E10" s="145">
        <f t="shared" si="0"/>
        <v>7581.9789999999957</v>
      </c>
      <c r="F10" s="145">
        <f t="shared" si="0"/>
        <v>6568.2169999999969</v>
      </c>
      <c r="G10" s="145">
        <f t="shared" si="0"/>
        <v>5816.9519999999993</v>
      </c>
      <c r="H10" s="145">
        <f t="shared" si="0"/>
        <v>6027.0099999999984</v>
      </c>
      <c r="I10" s="145">
        <f t="shared" si="0"/>
        <v>5799.6270000000004</v>
      </c>
      <c r="J10" s="145">
        <f t="shared" si="0"/>
        <v>7236.8759999999966</v>
      </c>
      <c r="K10" s="145">
        <f t="shared" si="0"/>
        <v>8230.7040000000015</v>
      </c>
      <c r="L10" s="145">
        <f t="shared" si="0"/>
        <v>8036.5499999999993</v>
      </c>
      <c r="M10" s="150" t="s">
        <v>239</v>
      </c>
      <c r="N10" s="125">
        <v>1827</v>
      </c>
      <c r="O10" s="125">
        <v>2268</v>
      </c>
      <c r="P10" s="121">
        <v>6263</v>
      </c>
      <c r="Q10" s="121">
        <v>3636</v>
      </c>
      <c r="R10" s="121">
        <v>2349</v>
      </c>
      <c r="S10" s="121">
        <v>2452</v>
      </c>
      <c r="T10" s="119"/>
    </row>
    <row r="11" spans="1:20" s="273" customFormat="1" x14ac:dyDescent="0.25">
      <c r="A11" s="238" t="s">
        <v>721</v>
      </c>
      <c r="B11" s="238">
        <v>93820.793000000005</v>
      </c>
      <c r="C11" s="238">
        <v>71693.888000000006</v>
      </c>
      <c r="D11" s="238">
        <v>83877.370999999999</v>
      </c>
      <c r="E11" s="238">
        <v>72416.06</v>
      </c>
      <c r="F11" s="238">
        <v>59910.767</v>
      </c>
      <c r="G11" s="238">
        <v>59390.938000000002</v>
      </c>
      <c r="H11" s="238">
        <v>61418.57</v>
      </c>
      <c r="I11" s="238">
        <v>62584.339</v>
      </c>
      <c r="J11" s="238">
        <v>64198</v>
      </c>
      <c r="K11" s="238">
        <v>71095</v>
      </c>
      <c r="L11" s="238">
        <v>64042.214</v>
      </c>
      <c r="M11" s="287" t="s">
        <v>239</v>
      </c>
      <c r="N11" s="240">
        <f>N8+N9+N10</f>
        <v>63231</v>
      </c>
      <c r="O11" s="240">
        <f>O8+O9+O10</f>
        <v>70794</v>
      </c>
      <c r="P11" s="240">
        <v>62242</v>
      </c>
      <c r="Q11" s="240">
        <v>55144</v>
      </c>
      <c r="R11" s="240">
        <f>SUM(R8:R10)</f>
        <v>66931</v>
      </c>
      <c r="S11" s="240">
        <f>SUM(S8:S10)</f>
        <v>70126</v>
      </c>
      <c r="T11" s="122"/>
    </row>
    <row r="12" spans="1:20" x14ac:dyDescent="0.25">
      <c r="A12" s="10"/>
      <c r="B12" s="10"/>
      <c r="C12" s="10"/>
      <c r="D12" s="10"/>
      <c r="E12" s="10"/>
      <c r="F12" s="10"/>
      <c r="G12" s="10"/>
      <c r="H12" s="10"/>
      <c r="I12" s="10"/>
      <c r="J12" s="10"/>
      <c r="K12" s="10"/>
      <c r="L12" s="10"/>
      <c r="M12" s="10"/>
      <c r="N12" s="10"/>
      <c r="O12" s="26"/>
    </row>
    <row r="13" spans="1:20" x14ac:dyDescent="0.25">
      <c r="A13" s="26"/>
      <c r="B13" s="26"/>
      <c r="C13" s="26"/>
      <c r="D13" s="26"/>
      <c r="E13" s="26"/>
      <c r="F13" s="26"/>
      <c r="G13" s="26"/>
      <c r="H13" s="26"/>
      <c r="I13" s="26"/>
      <c r="J13" s="28"/>
      <c r="K13" s="28"/>
      <c r="L13" s="28"/>
      <c r="M13" s="28"/>
      <c r="N13" s="26"/>
      <c r="O13" s="26"/>
    </row>
    <row r="14" spans="1:20" x14ac:dyDescent="0.25">
      <c r="A14" s="26"/>
      <c r="B14" s="26"/>
      <c r="C14" s="26"/>
      <c r="D14" s="26"/>
      <c r="E14" s="26"/>
      <c r="F14" s="26"/>
      <c r="G14" s="26"/>
      <c r="H14" s="26"/>
      <c r="I14" s="26"/>
      <c r="J14" s="28"/>
      <c r="K14" s="28"/>
      <c r="L14" s="28"/>
      <c r="M14" s="28"/>
      <c r="N14" s="26"/>
      <c r="O14" s="26"/>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G39"/>
  <sheetViews>
    <sheetView showGridLines="0" zoomScaleNormal="100" zoomScaleSheetLayoutView="100" workbookViewId="0"/>
  </sheetViews>
  <sheetFormatPr defaultColWidth="9.109375" defaultRowHeight="11.4" outlineLevelCol="1" x14ac:dyDescent="0.2"/>
  <cols>
    <col min="1" max="1" width="2.44140625" style="26" customWidth="1"/>
    <col min="2" max="2" width="1.5546875" style="26" customWidth="1"/>
    <col min="3" max="3" width="2.44140625" style="26" customWidth="1"/>
    <col min="4" max="4" width="7.109375" style="26" customWidth="1"/>
    <col min="5" max="5" width="26.5546875" style="26" customWidth="1"/>
    <col min="6" max="17" width="7.44140625" style="26" hidden="1" customWidth="1" outlineLevel="1"/>
    <col min="18" max="23" width="8.5546875" style="26" hidden="1" customWidth="1" outlineLevel="1"/>
    <col min="24" max="24" width="8.5546875" style="26" customWidth="1" collapsed="1"/>
    <col min="25" max="33" width="8.5546875" style="26" customWidth="1"/>
    <col min="34" max="16384" width="9.109375" style="26"/>
  </cols>
  <sheetData>
    <row r="1" spans="1:33" s="24" customFormat="1" ht="12.75" customHeight="1" x14ac:dyDescent="0.25">
      <c r="A1" s="1" t="s">
        <v>484</v>
      </c>
      <c r="B1" s="1"/>
      <c r="C1" s="1"/>
      <c r="D1" s="1"/>
      <c r="E1" s="1" t="s">
        <v>762</v>
      </c>
      <c r="F1" s="1"/>
      <c r="G1" s="1"/>
      <c r="H1" s="1"/>
      <c r="I1" s="1"/>
      <c r="J1" s="1"/>
      <c r="K1" s="1"/>
      <c r="L1" s="1"/>
      <c r="M1" s="1"/>
      <c r="N1" s="1"/>
      <c r="O1" s="1"/>
      <c r="P1" s="1"/>
      <c r="Q1" s="1"/>
      <c r="R1" s="1"/>
      <c r="S1" s="1"/>
      <c r="T1" s="1"/>
      <c r="U1" s="1"/>
      <c r="V1" s="1"/>
      <c r="W1" s="1"/>
      <c r="X1" s="1"/>
      <c r="Y1" s="1"/>
    </row>
    <row r="2" spans="1:33" s="40" customFormat="1" ht="12.75" customHeight="1" x14ac:dyDescent="0.25">
      <c r="A2" s="3"/>
      <c r="B2" s="3"/>
      <c r="C2" s="3"/>
      <c r="D2" s="3"/>
      <c r="E2" s="39" t="s">
        <v>763</v>
      </c>
      <c r="F2" s="3"/>
      <c r="G2" s="3"/>
      <c r="H2" s="3"/>
      <c r="I2" s="3"/>
      <c r="J2" s="3"/>
      <c r="K2" s="3"/>
      <c r="L2" s="3"/>
      <c r="M2" s="3"/>
      <c r="N2" s="3"/>
      <c r="O2" s="3"/>
      <c r="P2" s="3"/>
      <c r="Q2" s="3"/>
      <c r="R2" s="3"/>
      <c r="S2" s="3"/>
      <c r="T2" s="3"/>
      <c r="U2" s="3"/>
      <c r="V2" s="3"/>
      <c r="W2" s="3"/>
      <c r="X2" s="3"/>
      <c r="Y2" s="3"/>
    </row>
    <row r="3" spans="1:33" ht="12.75" customHeight="1" x14ac:dyDescent="0.25">
      <c r="A3" s="8"/>
      <c r="B3" s="8"/>
      <c r="C3" s="8"/>
      <c r="D3" s="8"/>
      <c r="E3" s="8"/>
      <c r="F3" s="8"/>
      <c r="G3" s="8"/>
      <c r="H3" s="8"/>
      <c r="I3" s="8"/>
      <c r="J3" s="8"/>
      <c r="K3" s="8"/>
      <c r="L3" s="8"/>
      <c r="M3" s="8"/>
      <c r="N3" s="8"/>
      <c r="O3" s="8"/>
      <c r="P3" s="8"/>
      <c r="Q3" s="8"/>
      <c r="R3" s="8"/>
      <c r="S3" s="8"/>
      <c r="T3" s="8"/>
      <c r="U3" s="8"/>
      <c r="V3" s="8"/>
      <c r="W3" s="3"/>
      <c r="X3" s="3"/>
      <c r="Y3" s="8"/>
      <c r="AA3" s="29"/>
      <c r="AB3" s="29"/>
    </row>
    <row r="4" spans="1:33" s="261" customFormat="1" ht="12.75" customHeight="1" x14ac:dyDescent="0.25">
      <c r="A4" s="283"/>
      <c r="B4" s="283"/>
      <c r="C4" s="283"/>
      <c r="D4" s="283"/>
      <c r="E4" s="283"/>
      <c r="F4" s="283">
        <v>1998</v>
      </c>
      <c r="G4" s="283">
        <v>1999</v>
      </c>
      <c r="H4" s="283">
        <v>2000</v>
      </c>
      <c r="I4" s="283">
        <v>2001</v>
      </c>
      <c r="J4" s="283">
        <v>2002</v>
      </c>
      <c r="K4" s="283">
        <v>2003</v>
      </c>
      <c r="L4" s="283">
        <v>2004</v>
      </c>
      <c r="M4" s="283">
        <v>2005</v>
      </c>
      <c r="N4" s="283">
        <v>2006</v>
      </c>
      <c r="O4" s="283">
        <v>2007</v>
      </c>
      <c r="P4" s="283">
        <v>2008</v>
      </c>
      <c r="Q4" s="283">
        <v>2009</v>
      </c>
      <c r="R4" s="283">
        <v>2010</v>
      </c>
      <c r="S4" s="283">
        <v>2011</v>
      </c>
      <c r="T4" s="283">
        <v>2012</v>
      </c>
      <c r="U4" s="278">
        <v>2013</v>
      </c>
      <c r="V4" s="278">
        <v>2014</v>
      </c>
      <c r="W4" s="278">
        <v>2015</v>
      </c>
      <c r="X4" s="278">
        <v>2016</v>
      </c>
      <c r="Y4" s="278">
        <v>2017</v>
      </c>
      <c r="Z4" s="260">
        <v>2018</v>
      </c>
      <c r="AA4" s="341">
        <v>2019</v>
      </c>
      <c r="AB4" s="260">
        <v>2020</v>
      </c>
      <c r="AC4" s="260">
        <v>2021</v>
      </c>
      <c r="AD4" s="260">
        <v>2022</v>
      </c>
      <c r="AE4" s="260">
        <v>2023</v>
      </c>
      <c r="AF4" s="260">
        <v>2024</v>
      </c>
      <c r="AG4" s="260">
        <v>2025</v>
      </c>
    </row>
    <row r="5" spans="1:33" ht="12.75" customHeight="1" x14ac:dyDescent="0.25">
      <c r="A5" s="2" t="s">
        <v>118</v>
      </c>
      <c r="B5" s="3"/>
      <c r="C5" s="3"/>
      <c r="D5" s="2"/>
      <c r="E5" s="2"/>
      <c r="F5" s="2"/>
      <c r="G5" s="2"/>
      <c r="H5" s="2"/>
      <c r="I5" s="2"/>
      <c r="J5" s="2"/>
      <c r="K5" s="2"/>
      <c r="L5" s="2"/>
      <c r="M5" s="2"/>
      <c r="N5" s="2"/>
      <c r="O5" s="2"/>
      <c r="P5" s="2"/>
      <c r="Q5" s="2"/>
      <c r="R5" s="2"/>
      <c r="S5" s="2"/>
      <c r="T5" s="2"/>
      <c r="U5" s="2"/>
      <c r="V5" s="2"/>
      <c r="W5" s="2"/>
      <c r="X5" s="2"/>
      <c r="Y5" s="2"/>
    </row>
    <row r="6" spans="1:33" s="27" customFormat="1" ht="12.75" customHeight="1" x14ac:dyDescent="0.25">
      <c r="A6" s="34" t="s">
        <v>119</v>
      </c>
      <c r="B6" s="3"/>
      <c r="C6" s="3"/>
      <c r="D6" s="2"/>
      <c r="E6" s="2"/>
      <c r="F6" s="10">
        <v>643991</v>
      </c>
      <c r="G6" s="10">
        <v>686429</v>
      </c>
      <c r="H6" s="10">
        <v>691085</v>
      </c>
      <c r="I6" s="10">
        <v>657174</v>
      </c>
      <c r="J6" s="10">
        <v>607598</v>
      </c>
      <c r="K6" s="10">
        <v>604371</v>
      </c>
      <c r="L6" s="10">
        <v>650181</v>
      </c>
      <c r="M6" s="10">
        <v>656469</v>
      </c>
      <c r="N6" s="10">
        <v>681533</v>
      </c>
      <c r="O6" s="10">
        <v>701975</v>
      </c>
      <c r="P6" s="10">
        <v>726195</v>
      </c>
      <c r="Q6" s="10">
        <v>643886</v>
      </c>
      <c r="R6" s="10">
        <v>654885</v>
      </c>
      <c r="S6" s="10">
        <v>706417</v>
      </c>
      <c r="T6" s="10">
        <v>688654</v>
      </c>
      <c r="U6" s="10">
        <v>694097</v>
      </c>
      <c r="V6" s="10">
        <v>704827</v>
      </c>
      <c r="W6" s="10">
        <v>712348</v>
      </c>
      <c r="X6" s="10">
        <v>726259</v>
      </c>
      <c r="Y6" s="10">
        <v>761766</v>
      </c>
      <c r="Z6" s="10">
        <v>784822</v>
      </c>
      <c r="AA6" s="28">
        <v>773589</v>
      </c>
      <c r="AB6" s="28">
        <v>331661</v>
      </c>
      <c r="AC6" s="28">
        <v>359354</v>
      </c>
      <c r="AD6" s="28">
        <v>541467</v>
      </c>
      <c r="AE6" s="28">
        <v>582980</v>
      </c>
      <c r="AF6" s="28">
        <v>605924</v>
      </c>
      <c r="AG6" s="28">
        <v>598547</v>
      </c>
    </row>
    <row r="7" spans="1:33" ht="12.75" customHeight="1" x14ac:dyDescent="0.25">
      <c r="A7" s="2"/>
      <c r="B7" s="3"/>
      <c r="C7" s="3"/>
      <c r="D7" s="2"/>
      <c r="E7" s="2"/>
      <c r="F7" s="10"/>
      <c r="G7" s="10"/>
      <c r="H7" s="10"/>
      <c r="I7" s="10"/>
      <c r="J7" s="10"/>
      <c r="K7" s="10"/>
      <c r="L7" s="10"/>
      <c r="M7" s="10"/>
      <c r="N7" s="10"/>
      <c r="O7" s="10"/>
      <c r="P7" s="10"/>
      <c r="Q7" s="10"/>
      <c r="R7" s="10"/>
      <c r="S7" s="10"/>
      <c r="T7" s="10"/>
      <c r="U7" s="10"/>
      <c r="V7" s="10"/>
      <c r="W7" s="10"/>
      <c r="X7" s="10"/>
      <c r="Y7" s="10"/>
      <c r="Z7" s="10"/>
      <c r="AA7" s="28"/>
      <c r="AB7" s="28"/>
      <c r="AC7" s="28"/>
      <c r="AD7" s="28"/>
      <c r="AE7" s="28"/>
      <c r="AF7" s="28"/>
      <c r="AG7" s="28"/>
    </row>
    <row r="8" spans="1:33" ht="12.75" customHeight="1" x14ac:dyDescent="0.25">
      <c r="A8" s="2" t="s">
        <v>120</v>
      </c>
      <c r="B8" s="3"/>
      <c r="C8" s="3"/>
      <c r="D8" s="2"/>
      <c r="E8" s="2"/>
      <c r="F8" s="10"/>
      <c r="G8" s="10"/>
      <c r="H8" s="10"/>
      <c r="I8" s="10"/>
      <c r="J8" s="10"/>
      <c r="K8" s="10"/>
      <c r="L8" s="10"/>
      <c r="M8" s="10"/>
      <c r="N8" s="10"/>
      <c r="O8" s="10"/>
      <c r="P8" s="10"/>
      <c r="Q8" s="10"/>
      <c r="R8" s="10"/>
      <c r="S8" s="10"/>
      <c r="T8" s="10"/>
      <c r="U8" s="10"/>
      <c r="V8" s="10"/>
      <c r="W8" s="10"/>
      <c r="X8" s="10"/>
      <c r="Y8" s="10"/>
      <c r="Z8" s="10"/>
      <c r="AA8" s="28"/>
      <c r="AB8" s="28"/>
      <c r="AC8" s="28"/>
      <c r="AD8" s="28"/>
      <c r="AE8" s="28"/>
      <c r="AF8" s="28"/>
      <c r="AG8" s="28"/>
    </row>
    <row r="9" spans="1:33" s="27" customFormat="1" ht="12.75" customHeight="1" x14ac:dyDescent="0.25">
      <c r="A9" s="34" t="s">
        <v>121</v>
      </c>
      <c r="B9" s="3"/>
      <c r="C9" s="3"/>
      <c r="D9" s="2"/>
      <c r="E9" s="2"/>
      <c r="F9" s="10">
        <v>163692</v>
      </c>
      <c r="G9" s="10">
        <v>181077</v>
      </c>
      <c r="H9" s="10">
        <v>188278</v>
      </c>
      <c r="I9" s="10">
        <v>191452</v>
      </c>
      <c r="J9" s="10">
        <v>184143</v>
      </c>
      <c r="K9" s="10">
        <v>197197</v>
      </c>
      <c r="L9" s="10">
        <v>228416</v>
      </c>
      <c r="M9" s="10">
        <v>245818</v>
      </c>
      <c r="N9" s="10">
        <v>275212</v>
      </c>
      <c r="O9" s="10">
        <v>295810</v>
      </c>
      <c r="P9" s="10">
        <v>310361</v>
      </c>
      <c r="Q9" s="10">
        <v>270669</v>
      </c>
      <c r="R9" s="10">
        <v>275543</v>
      </c>
      <c r="S9" s="10">
        <v>295170</v>
      </c>
      <c r="T9" s="10">
        <v>291158</v>
      </c>
      <c r="U9" s="10">
        <v>290429</v>
      </c>
      <c r="V9" s="10">
        <v>295226</v>
      </c>
      <c r="W9" s="10">
        <v>301640</v>
      </c>
      <c r="X9" s="10">
        <v>304293</v>
      </c>
      <c r="Y9" s="10">
        <v>323257</v>
      </c>
      <c r="Z9" s="10">
        <v>357043</v>
      </c>
      <c r="AA9" s="28">
        <v>369224</v>
      </c>
      <c r="AB9" s="28">
        <v>169100</v>
      </c>
      <c r="AC9" s="28">
        <v>184181</v>
      </c>
      <c r="AD9" s="28">
        <v>252919</v>
      </c>
      <c r="AE9" s="28">
        <v>270174</v>
      </c>
      <c r="AF9" s="28">
        <v>297036</v>
      </c>
      <c r="AG9" s="28">
        <v>300231</v>
      </c>
    </row>
    <row r="10" spans="1:33" ht="12.75" customHeight="1" x14ac:dyDescent="0.25">
      <c r="A10" s="2"/>
      <c r="B10" s="3"/>
      <c r="C10" s="3"/>
      <c r="D10" s="2"/>
      <c r="E10" s="2"/>
      <c r="F10" s="10"/>
      <c r="G10" s="10"/>
      <c r="H10" s="10"/>
      <c r="I10" s="10"/>
      <c r="J10" s="10"/>
      <c r="K10" s="10"/>
      <c r="L10" s="10"/>
      <c r="M10" s="10"/>
      <c r="N10" s="10"/>
      <c r="O10" s="10"/>
      <c r="P10" s="10"/>
      <c r="Q10" s="10"/>
      <c r="R10" s="10"/>
      <c r="S10" s="10"/>
      <c r="T10" s="10"/>
      <c r="U10" s="10"/>
      <c r="V10" s="10"/>
      <c r="W10" s="10"/>
      <c r="X10" s="10"/>
      <c r="Y10" s="10"/>
      <c r="Z10" s="10"/>
      <c r="AA10" s="28"/>
      <c r="AB10" s="28"/>
      <c r="AC10" s="28"/>
      <c r="AD10" s="28"/>
      <c r="AE10" s="28"/>
      <c r="AF10" s="28"/>
    </row>
    <row r="11" spans="1:33" ht="12.75" customHeight="1" x14ac:dyDescent="0.25">
      <c r="A11" s="2" t="s">
        <v>122</v>
      </c>
      <c r="B11" s="3"/>
      <c r="C11" s="3"/>
      <c r="D11" s="2"/>
      <c r="E11" s="2"/>
      <c r="F11" s="10"/>
      <c r="G11" s="10"/>
      <c r="H11" s="10"/>
      <c r="I11" s="10"/>
      <c r="J11" s="10"/>
      <c r="K11" s="10"/>
      <c r="L11" s="10"/>
      <c r="M11" s="10"/>
      <c r="N11" s="10"/>
      <c r="O11" s="10"/>
      <c r="P11" s="10"/>
      <c r="Q11" s="10"/>
      <c r="R11" s="10"/>
      <c r="S11" s="10"/>
      <c r="T11" s="10"/>
      <c r="U11" s="10"/>
      <c r="V11" s="15"/>
      <c r="W11" s="15"/>
      <c r="X11" s="15"/>
      <c r="Y11" s="15"/>
      <c r="Z11" s="15"/>
      <c r="AA11" s="28"/>
      <c r="AB11" s="28"/>
      <c r="AC11" s="28"/>
      <c r="AD11" s="28"/>
      <c r="AE11" s="28"/>
      <c r="AF11" s="28"/>
    </row>
    <row r="12" spans="1:33" s="27" customFormat="1" ht="12.75" customHeight="1" x14ac:dyDescent="0.25">
      <c r="A12" s="34" t="s">
        <v>123</v>
      </c>
      <c r="B12" s="3"/>
      <c r="C12" s="3"/>
      <c r="D12" s="2"/>
      <c r="E12" s="2"/>
      <c r="F12" s="10">
        <v>2339</v>
      </c>
      <c r="G12" s="10">
        <v>2516</v>
      </c>
      <c r="H12" s="10">
        <v>2583</v>
      </c>
      <c r="I12" s="10">
        <v>2362</v>
      </c>
      <c r="J12" s="10">
        <v>2152</v>
      </c>
      <c r="K12" s="10">
        <v>2411</v>
      </c>
      <c r="L12" s="10">
        <v>2341</v>
      </c>
      <c r="M12" s="10">
        <v>2359</v>
      </c>
      <c r="N12" s="10">
        <v>2502</v>
      </c>
      <c r="O12" s="10">
        <v>2489</v>
      </c>
      <c r="P12" s="10">
        <v>2642</v>
      </c>
      <c r="Q12" s="10">
        <v>2225</v>
      </c>
      <c r="R12" s="10">
        <v>2419</v>
      </c>
      <c r="S12" s="10">
        <v>2476</v>
      </c>
      <c r="T12" s="10">
        <v>2400</v>
      </c>
      <c r="U12" s="10">
        <v>2435</v>
      </c>
      <c r="V12" s="15">
        <v>2491</v>
      </c>
      <c r="W12" s="15">
        <v>2458</v>
      </c>
      <c r="X12" s="15">
        <v>2464</v>
      </c>
      <c r="Y12" s="15">
        <v>2664</v>
      </c>
      <c r="Z12" s="15">
        <v>2612</v>
      </c>
      <c r="AA12" s="28">
        <v>2667</v>
      </c>
      <c r="AB12" s="28">
        <v>2178</v>
      </c>
      <c r="AC12" s="28">
        <v>1735</v>
      </c>
      <c r="AD12" s="28">
        <v>1921</v>
      </c>
      <c r="AE12" s="28">
        <v>2055</v>
      </c>
      <c r="AF12" s="28">
        <v>2055</v>
      </c>
      <c r="AG12" s="28">
        <v>2044</v>
      </c>
    </row>
    <row r="13" spans="1:33" ht="12.75" customHeight="1" x14ac:dyDescent="0.25">
      <c r="A13" s="2"/>
      <c r="B13" s="3"/>
      <c r="C13" s="3"/>
      <c r="D13" s="2"/>
      <c r="E13" s="2"/>
      <c r="F13" s="10"/>
      <c r="G13" s="10"/>
      <c r="H13" s="10"/>
      <c r="I13" s="10"/>
      <c r="J13" s="10"/>
      <c r="K13" s="10"/>
      <c r="L13" s="10"/>
      <c r="M13" s="10"/>
      <c r="N13" s="10"/>
      <c r="O13" s="10"/>
      <c r="P13" s="10"/>
      <c r="Q13" s="10"/>
      <c r="R13" s="10"/>
      <c r="S13" s="10"/>
      <c r="T13" s="10"/>
      <c r="U13" s="10"/>
      <c r="V13" s="15"/>
      <c r="W13" s="15"/>
      <c r="X13" s="15"/>
      <c r="Y13" s="15"/>
      <c r="Z13" s="15"/>
      <c r="AA13" s="28"/>
      <c r="AB13" s="28"/>
      <c r="AC13" s="28"/>
      <c r="AD13" s="28"/>
      <c r="AE13" s="28"/>
      <c r="AF13" s="28"/>
      <c r="AG13" s="28"/>
    </row>
    <row r="14" spans="1:33" ht="12.75" customHeight="1" x14ac:dyDescent="0.25">
      <c r="A14" s="2" t="s">
        <v>124</v>
      </c>
      <c r="B14" s="3"/>
      <c r="C14" s="3"/>
      <c r="D14" s="2"/>
      <c r="E14" s="2"/>
      <c r="F14" s="10"/>
      <c r="G14" s="10"/>
      <c r="H14" s="10"/>
      <c r="I14" s="10"/>
      <c r="J14" s="10"/>
      <c r="K14" s="10"/>
      <c r="L14" s="10"/>
      <c r="M14" s="10"/>
      <c r="N14" s="10"/>
      <c r="O14" s="10"/>
      <c r="P14" s="10"/>
      <c r="Q14" s="10"/>
      <c r="R14" s="10"/>
      <c r="S14" s="10"/>
      <c r="T14" s="10"/>
      <c r="U14" s="10"/>
      <c r="V14" s="15"/>
      <c r="W14" s="15"/>
      <c r="X14" s="15"/>
      <c r="Y14" s="15"/>
      <c r="Z14" s="15"/>
      <c r="AA14" s="28"/>
      <c r="AB14" s="28"/>
      <c r="AC14" s="28"/>
      <c r="AD14" s="28"/>
      <c r="AE14" s="28"/>
      <c r="AF14" s="28"/>
      <c r="AG14" s="28"/>
    </row>
    <row r="15" spans="1:33" s="27" customFormat="1" ht="12.75" customHeight="1" x14ac:dyDescent="0.25">
      <c r="A15" s="34" t="s">
        <v>125</v>
      </c>
      <c r="B15" s="3"/>
      <c r="C15" s="3"/>
      <c r="D15" s="2"/>
      <c r="E15" s="2"/>
      <c r="F15" s="10">
        <v>379</v>
      </c>
      <c r="G15" s="10">
        <v>433</v>
      </c>
      <c r="H15" s="10">
        <v>404</v>
      </c>
      <c r="I15" s="10">
        <v>310</v>
      </c>
      <c r="J15" s="10">
        <v>340</v>
      </c>
      <c r="K15" s="10">
        <v>361</v>
      </c>
      <c r="L15" s="10">
        <v>466</v>
      </c>
      <c r="M15" s="10">
        <v>451</v>
      </c>
      <c r="N15" s="10">
        <v>452</v>
      </c>
      <c r="O15" s="10">
        <v>486</v>
      </c>
      <c r="P15" s="10">
        <v>513</v>
      </c>
      <c r="Q15" s="10">
        <v>492</v>
      </c>
      <c r="R15" s="10">
        <v>2</v>
      </c>
      <c r="S15" s="10">
        <v>616</v>
      </c>
      <c r="T15" s="10">
        <v>484</v>
      </c>
      <c r="U15" s="10">
        <v>558</v>
      </c>
      <c r="V15" s="15">
        <v>546</v>
      </c>
      <c r="W15" s="15">
        <v>605</v>
      </c>
      <c r="X15" s="15">
        <v>754</v>
      </c>
      <c r="Y15" s="15">
        <v>752</v>
      </c>
      <c r="Z15" s="15">
        <v>871</v>
      </c>
      <c r="AA15" s="28">
        <v>972</v>
      </c>
      <c r="AB15" s="28">
        <v>177</v>
      </c>
      <c r="AC15" s="28">
        <v>377</v>
      </c>
      <c r="AD15" s="28">
        <v>771</v>
      </c>
      <c r="AE15" s="28">
        <v>797</v>
      </c>
      <c r="AF15" s="28">
        <v>808</v>
      </c>
      <c r="AG15" s="28">
        <v>922</v>
      </c>
    </row>
    <row r="16" spans="1:33" ht="12.75" customHeight="1" x14ac:dyDescent="0.25">
      <c r="A16" s="2"/>
      <c r="B16" s="3"/>
      <c r="C16" s="3"/>
      <c r="D16" s="2"/>
      <c r="E16" s="2"/>
      <c r="F16" s="10"/>
      <c r="G16" s="10"/>
      <c r="H16" s="10"/>
      <c r="I16" s="10"/>
      <c r="J16" s="10"/>
      <c r="K16" s="10"/>
      <c r="L16" s="10"/>
      <c r="M16" s="10"/>
      <c r="N16" s="10"/>
      <c r="O16" s="10"/>
      <c r="P16" s="10"/>
      <c r="Q16" s="10"/>
      <c r="R16" s="10"/>
      <c r="S16" s="10"/>
      <c r="T16" s="10"/>
      <c r="U16" s="10"/>
      <c r="V16" s="15"/>
      <c r="W16" s="15"/>
      <c r="X16" s="15"/>
      <c r="Y16" s="15"/>
      <c r="Z16" s="15"/>
      <c r="AA16" s="28"/>
      <c r="AB16" s="28"/>
      <c r="AC16" s="28"/>
      <c r="AD16" s="28"/>
      <c r="AE16" s="28"/>
      <c r="AF16" s="28"/>
      <c r="AG16" s="28"/>
    </row>
    <row r="17" spans="1:33" ht="12.75" customHeight="1" x14ac:dyDescent="0.25">
      <c r="A17" s="2" t="s">
        <v>126</v>
      </c>
      <c r="B17" s="3"/>
      <c r="C17" s="3"/>
      <c r="D17" s="2"/>
      <c r="E17" s="2"/>
      <c r="F17" s="10"/>
      <c r="G17" s="10"/>
      <c r="H17" s="10"/>
      <c r="I17" s="10"/>
      <c r="J17" s="10"/>
      <c r="K17" s="10"/>
      <c r="L17" s="10"/>
      <c r="M17" s="10"/>
      <c r="N17" s="10"/>
      <c r="O17" s="10"/>
      <c r="P17" s="10"/>
      <c r="Q17" s="10"/>
      <c r="R17" s="10"/>
      <c r="S17" s="10"/>
      <c r="T17" s="10"/>
      <c r="U17" s="10"/>
      <c r="V17" s="15"/>
      <c r="W17" s="15"/>
      <c r="X17" s="15"/>
      <c r="Y17" s="15"/>
      <c r="Z17" s="15"/>
      <c r="AA17" s="28"/>
      <c r="AB17" s="28"/>
      <c r="AC17" s="28"/>
      <c r="AD17" s="28"/>
      <c r="AE17" s="28"/>
      <c r="AF17" s="28"/>
      <c r="AG17" s="28"/>
    </row>
    <row r="18" spans="1:33" s="27" customFormat="1" ht="12.75" customHeight="1" x14ac:dyDescent="0.25">
      <c r="A18" s="102" t="s">
        <v>127</v>
      </c>
      <c r="B18" s="8"/>
      <c r="C18" s="8"/>
      <c r="D18" s="9"/>
      <c r="E18" s="9"/>
      <c r="F18" s="13">
        <v>1764</v>
      </c>
      <c r="G18" s="13">
        <v>1880</v>
      </c>
      <c r="H18" s="13">
        <v>1950</v>
      </c>
      <c r="I18" s="13">
        <v>1802</v>
      </c>
      <c r="J18" s="13">
        <v>1665</v>
      </c>
      <c r="K18" s="13">
        <v>1789</v>
      </c>
      <c r="L18" s="13">
        <v>1776</v>
      </c>
      <c r="M18" s="13">
        <v>1800</v>
      </c>
      <c r="N18" s="13">
        <v>1868</v>
      </c>
      <c r="O18" s="13">
        <v>1924</v>
      </c>
      <c r="P18" s="13">
        <v>1985</v>
      </c>
      <c r="Q18" s="13">
        <v>1765</v>
      </c>
      <c r="R18" s="13">
        <v>1794</v>
      </c>
      <c r="S18" s="13">
        <v>1935</v>
      </c>
      <c r="T18" s="13">
        <v>1882</v>
      </c>
      <c r="U18" s="13">
        <v>1902</v>
      </c>
      <c r="V18" s="67">
        <v>1931</v>
      </c>
      <c r="W18" s="67">
        <v>1952</v>
      </c>
      <c r="X18" s="67">
        <v>1985</v>
      </c>
      <c r="Y18" s="67">
        <v>2086.5</v>
      </c>
      <c r="Z18" s="67">
        <v>2150</v>
      </c>
      <c r="AA18" s="90">
        <v>2119</v>
      </c>
      <c r="AB18" s="90">
        <v>909</v>
      </c>
      <c r="AC18" s="90">
        <v>982</v>
      </c>
      <c r="AD18" s="90">
        <v>1482</v>
      </c>
      <c r="AE18" s="90">
        <v>1596</v>
      </c>
      <c r="AF18" s="90">
        <v>1655</v>
      </c>
      <c r="AG18" s="90">
        <v>1639</v>
      </c>
    </row>
    <row r="19" spans="1:33" ht="12.75" customHeight="1" x14ac:dyDescent="0.2"/>
    <row r="20" spans="1:33" ht="13.2" x14ac:dyDescent="0.2">
      <c r="A20" s="30"/>
    </row>
    <row r="21" spans="1:33" x14ac:dyDescent="0.2">
      <c r="U21" s="28"/>
    </row>
    <row r="24" spans="1:33" x14ac:dyDescent="0.2">
      <c r="A24" s="2"/>
      <c r="B24" s="2"/>
      <c r="C24" s="2"/>
      <c r="D24" s="2"/>
      <c r="E24" s="2"/>
      <c r="F24" s="2"/>
      <c r="G24" s="2"/>
      <c r="H24" s="2"/>
      <c r="I24" s="2"/>
      <c r="J24" s="2"/>
      <c r="K24" s="2"/>
      <c r="L24" s="2"/>
      <c r="M24" s="2"/>
      <c r="N24" s="2"/>
      <c r="O24" s="2"/>
      <c r="P24" s="2"/>
      <c r="Q24" s="2"/>
      <c r="R24" s="2"/>
      <c r="S24" s="2"/>
      <c r="T24" s="2"/>
    </row>
    <row r="25" spans="1:33" x14ac:dyDescent="0.2">
      <c r="A25" s="2"/>
      <c r="B25" s="2"/>
      <c r="C25" s="2"/>
      <c r="D25" s="2"/>
      <c r="E25" s="2"/>
      <c r="F25" s="2"/>
      <c r="G25" s="2"/>
      <c r="H25" s="2"/>
      <c r="I25" s="2"/>
      <c r="J25" s="2"/>
      <c r="K25" s="2"/>
      <c r="L25" s="2"/>
      <c r="M25" s="2"/>
      <c r="N25" s="2"/>
      <c r="O25" s="2"/>
      <c r="P25" s="2"/>
      <c r="Q25" s="2"/>
      <c r="R25" s="2"/>
      <c r="S25" s="2"/>
      <c r="T25" s="2"/>
    </row>
    <row r="26" spans="1:33" ht="13.2" x14ac:dyDescent="0.25">
      <c r="A26" s="2"/>
      <c r="B26" s="3"/>
      <c r="C26" s="2"/>
      <c r="D26" s="2"/>
      <c r="E26" s="2"/>
      <c r="F26" s="2"/>
      <c r="G26" s="2"/>
      <c r="H26" s="2"/>
      <c r="I26" s="2"/>
      <c r="J26" s="2"/>
      <c r="K26" s="2"/>
      <c r="L26" s="2"/>
      <c r="M26" s="2"/>
      <c r="N26" s="2"/>
      <c r="O26" s="2"/>
      <c r="P26" s="2"/>
      <c r="Q26" s="2"/>
      <c r="R26" s="2"/>
      <c r="S26" s="2"/>
      <c r="T26" s="2"/>
    </row>
    <row r="27" spans="1:33" ht="13.2" x14ac:dyDescent="0.25">
      <c r="A27" s="34"/>
      <c r="B27" s="3"/>
      <c r="C27" s="2"/>
      <c r="D27" s="2"/>
      <c r="E27" s="10"/>
      <c r="F27" s="10"/>
      <c r="G27" s="10"/>
      <c r="H27" s="10"/>
      <c r="I27" s="10"/>
      <c r="J27" s="10"/>
      <c r="K27" s="10"/>
      <c r="L27" s="10"/>
      <c r="M27" s="10"/>
      <c r="N27" s="10"/>
      <c r="O27" s="10"/>
      <c r="P27" s="10"/>
      <c r="Q27" s="2"/>
      <c r="R27" s="2"/>
      <c r="S27" s="2"/>
      <c r="T27" s="2"/>
      <c r="U27" s="292"/>
      <c r="V27" s="293"/>
    </row>
    <row r="28" spans="1:33" ht="13.2" x14ac:dyDescent="0.25">
      <c r="A28" s="2"/>
      <c r="B28" s="3"/>
      <c r="C28" s="2"/>
      <c r="D28" s="2"/>
      <c r="E28" s="10"/>
      <c r="F28" s="10"/>
      <c r="G28" s="10"/>
      <c r="H28" s="10"/>
      <c r="I28" s="10"/>
      <c r="J28" s="10"/>
      <c r="K28" s="10"/>
      <c r="L28" s="10"/>
      <c r="M28" s="10"/>
      <c r="N28" s="10"/>
      <c r="O28" s="10"/>
      <c r="P28" s="10"/>
      <c r="Q28" s="2"/>
      <c r="R28" s="2"/>
      <c r="S28" s="2"/>
      <c r="T28" s="2"/>
    </row>
    <row r="29" spans="1:33" ht="13.2" x14ac:dyDescent="0.25">
      <c r="A29" s="2"/>
      <c r="B29" s="3"/>
      <c r="C29" s="2"/>
      <c r="D29" s="2"/>
      <c r="E29" s="10"/>
      <c r="F29" s="10"/>
      <c r="G29" s="10"/>
      <c r="H29" s="10"/>
      <c r="I29" s="10"/>
      <c r="J29" s="10"/>
      <c r="K29" s="10"/>
      <c r="L29" s="10"/>
      <c r="M29" s="10"/>
      <c r="N29" s="10"/>
      <c r="O29" s="10"/>
      <c r="P29" s="10"/>
      <c r="Q29" s="2"/>
      <c r="R29" s="2"/>
      <c r="S29" s="2"/>
      <c r="T29" s="2"/>
    </row>
    <row r="30" spans="1:33" ht="13.2" x14ac:dyDescent="0.25">
      <c r="A30" s="34"/>
      <c r="B30" s="3"/>
      <c r="C30" s="2"/>
      <c r="D30" s="2"/>
      <c r="E30" s="10"/>
      <c r="F30" s="10"/>
      <c r="G30" s="10"/>
      <c r="H30" s="10"/>
      <c r="I30" s="10"/>
      <c r="J30" s="10"/>
      <c r="K30" s="10"/>
      <c r="L30" s="10"/>
      <c r="M30" s="10"/>
      <c r="N30" s="10"/>
      <c r="O30" s="10"/>
      <c r="P30" s="10"/>
      <c r="Q30" s="2"/>
      <c r="R30" s="2"/>
      <c r="S30" s="2"/>
      <c r="T30" s="2"/>
      <c r="U30" s="27"/>
      <c r="V30" s="27"/>
    </row>
    <row r="31" spans="1:33" ht="13.2" x14ac:dyDescent="0.25">
      <c r="A31" s="2"/>
      <c r="B31" s="3"/>
      <c r="C31" s="2"/>
      <c r="D31" s="2"/>
      <c r="E31" s="10"/>
      <c r="F31" s="10"/>
      <c r="G31" s="10"/>
      <c r="H31" s="10"/>
      <c r="I31" s="10"/>
      <c r="J31" s="10"/>
      <c r="K31" s="10"/>
      <c r="L31" s="10"/>
      <c r="M31" s="10"/>
      <c r="N31" s="10"/>
      <c r="O31" s="10"/>
      <c r="P31" s="10"/>
      <c r="Q31" s="2"/>
      <c r="R31" s="2"/>
      <c r="S31" s="2"/>
      <c r="T31" s="2"/>
    </row>
    <row r="32" spans="1:33" ht="13.2" x14ac:dyDescent="0.25">
      <c r="A32" s="2"/>
      <c r="B32" s="3"/>
      <c r="C32" s="2"/>
      <c r="D32" s="2"/>
      <c r="E32" s="10"/>
      <c r="F32" s="10"/>
      <c r="G32" s="10"/>
      <c r="H32" s="10"/>
      <c r="I32" s="10"/>
      <c r="J32" s="10"/>
      <c r="K32" s="10"/>
      <c r="L32" s="10"/>
      <c r="M32" s="10"/>
      <c r="N32" s="10"/>
      <c r="O32" s="10"/>
      <c r="P32" s="10"/>
      <c r="Q32" s="2"/>
      <c r="R32" s="2"/>
      <c r="S32" s="2"/>
      <c r="T32" s="2"/>
    </row>
    <row r="33" spans="1:22" ht="13.2" x14ac:dyDescent="0.25">
      <c r="A33" s="34"/>
      <c r="B33" s="3"/>
      <c r="C33" s="2"/>
      <c r="D33" s="2"/>
      <c r="E33" s="10"/>
      <c r="F33" s="10"/>
      <c r="G33" s="10"/>
      <c r="H33" s="10"/>
      <c r="I33" s="10"/>
      <c r="J33" s="10"/>
      <c r="K33" s="10"/>
      <c r="L33" s="10"/>
      <c r="M33" s="10"/>
      <c r="N33" s="10"/>
      <c r="O33" s="10"/>
      <c r="P33" s="10"/>
      <c r="Q33" s="2"/>
      <c r="R33" s="2"/>
      <c r="S33" s="2"/>
      <c r="T33" s="2"/>
      <c r="U33" s="27"/>
      <c r="V33" s="27"/>
    </row>
    <row r="34" spans="1:22" ht="13.2" x14ac:dyDescent="0.25">
      <c r="A34" s="2"/>
      <c r="B34" s="3"/>
      <c r="C34" s="2"/>
      <c r="D34" s="2"/>
      <c r="E34" s="10"/>
      <c r="F34" s="10"/>
      <c r="G34" s="10"/>
      <c r="H34" s="10"/>
      <c r="I34" s="10"/>
      <c r="J34" s="10"/>
      <c r="K34" s="10"/>
      <c r="L34" s="10"/>
      <c r="M34" s="10"/>
      <c r="N34" s="10"/>
      <c r="O34" s="10"/>
      <c r="P34" s="10"/>
      <c r="Q34" s="2"/>
      <c r="R34" s="2"/>
      <c r="S34" s="2"/>
      <c r="T34" s="2"/>
    </row>
    <row r="35" spans="1:22" ht="13.2" x14ac:dyDescent="0.25">
      <c r="A35" s="2"/>
      <c r="B35" s="3"/>
      <c r="C35" s="2"/>
      <c r="D35" s="2"/>
      <c r="E35" s="10"/>
      <c r="F35" s="10"/>
      <c r="G35" s="10"/>
      <c r="H35" s="10"/>
      <c r="I35" s="10"/>
      <c r="J35" s="10"/>
      <c r="K35" s="10"/>
      <c r="L35" s="10"/>
      <c r="M35" s="10"/>
      <c r="N35" s="10"/>
      <c r="O35" s="10"/>
      <c r="P35" s="10"/>
      <c r="Q35" s="2"/>
      <c r="R35" s="2"/>
      <c r="S35" s="2"/>
      <c r="T35" s="2"/>
    </row>
    <row r="36" spans="1:22" ht="13.2" x14ac:dyDescent="0.25">
      <c r="A36" s="34"/>
      <c r="B36" s="3"/>
      <c r="C36" s="2"/>
      <c r="D36" s="2"/>
      <c r="E36" s="10"/>
      <c r="F36" s="10"/>
      <c r="G36" s="10"/>
      <c r="H36" s="10"/>
      <c r="I36" s="10"/>
      <c r="J36" s="10"/>
      <c r="K36" s="10"/>
      <c r="L36" s="10"/>
      <c r="M36" s="10"/>
      <c r="N36" s="10"/>
      <c r="O36" s="10"/>
      <c r="P36" s="10"/>
      <c r="Q36" s="2"/>
      <c r="R36" s="2"/>
      <c r="S36" s="2"/>
      <c r="T36" s="2"/>
      <c r="U36" s="27"/>
      <c r="V36" s="27"/>
    </row>
    <row r="37" spans="1:22" ht="13.2" x14ac:dyDescent="0.25">
      <c r="A37" s="2"/>
      <c r="B37" s="3"/>
      <c r="C37" s="2"/>
      <c r="D37" s="2"/>
      <c r="E37" s="10"/>
      <c r="F37" s="10"/>
      <c r="G37" s="10"/>
      <c r="H37" s="10"/>
      <c r="I37" s="10"/>
      <c r="J37" s="10"/>
      <c r="K37" s="10"/>
      <c r="L37" s="10"/>
      <c r="M37" s="10"/>
      <c r="N37" s="10"/>
      <c r="O37" s="10"/>
      <c r="P37" s="10"/>
      <c r="Q37" s="2"/>
      <c r="R37" s="2"/>
      <c r="S37" s="2"/>
      <c r="T37" s="2"/>
    </row>
    <row r="38" spans="1:22" ht="13.2" x14ac:dyDescent="0.25">
      <c r="A38" s="2"/>
      <c r="B38" s="3"/>
      <c r="C38" s="2"/>
      <c r="D38" s="2"/>
      <c r="E38" s="10"/>
      <c r="F38" s="10"/>
      <c r="G38" s="10"/>
      <c r="H38" s="10"/>
      <c r="I38" s="10"/>
      <c r="J38" s="10"/>
      <c r="K38" s="10"/>
      <c r="L38" s="10"/>
      <c r="M38" s="10"/>
      <c r="N38" s="10"/>
      <c r="O38" s="10"/>
      <c r="P38" s="10"/>
      <c r="Q38" s="2"/>
      <c r="R38" s="2"/>
      <c r="S38" s="2"/>
      <c r="T38" s="2"/>
    </row>
    <row r="39" spans="1:22" ht="13.2" x14ac:dyDescent="0.25">
      <c r="A39" s="34"/>
      <c r="B39" s="3"/>
      <c r="C39" s="2"/>
      <c r="D39" s="2"/>
      <c r="E39" s="10"/>
      <c r="F39" s="10"/>
      <c r="G39" s="10"/>
      <c r="H39" s="10"/>
      <c r="I39" s="10"/>
      <c r="J39" s="10"/>
      <c r="K39" s="10"/>
      <c r="L39" s="10"/>
      <c r="M39" s="10"/>
      <c r="N39" s="10"/>
      <c r="O39" s="10"/>
      <c r="P39" s="10"/>
      <c r="Q39" s="2"/>
      <c r="R39" s="2"/>
      <c r="S39" s="2"/>
      <c r="T39" s="2"/>
      <c r="U39" s="27"/>
      <c r="V39" s="27"/>
    </row>
  </sheetData>
  <pageMargins left="0.75" right="0.75" top="1" bottom="1" header="0.5" footer="0.5"/>
  <pageSetup paperSize="9" scale="50"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V43"/>
  <sheetViews>
    <sheetView showGridLines="0" zoomScaleNormal="100" zoomScaleSheetLayoutView="100" workbookViewId="0">
      <pane xSplit="1" ySplit="7" topLeftCell="B8" activePane="bottomRight" state="frozen"/>
      <selection pane="topRight" activeCell="B1" sqref="B1"/>
      <selection pane="bottomLeft" activeCell="A8" sqref="A8"/>
      <selection pane="bottomRight"/>
    </sheetView>
  </sheetViews>
  <sheetFormatPr defaultColWidth="9.109375" defaultRowHeight="11.4" outlineLevelCol="2" x14ac:dyDescent="0.2"/>
  <cols>
    <col min="1" max="1" width="27.109375" style="26" customWidth="1"/>
    <col min="2" max="2" width="3.44140625" style="26" customWidth="1"/>
    <col min="3" max="3" width="2.44140625" style="26" hidden="1" customWidth="1" outlineLevel="2"/>
    <col min="4" max="4" width="8.88671875" style="26" hidden="1" customWidth="1" outlineLevel="2"/>
    <col min="5" max="5" width="2.44140625" style="26" hidden="1" customWidth="1" outlineLevel="2"/>
    <col min="6" max="6" width="8.88671875" style="26" hidden="1" customWidth="1" outlineLevel="2"/>
    <col min="7" max="7" width="2.44140625" style="26" hidden="1" customWidth="1" outlineLevel="2"/>
    <col min="8" max="8" width="8.88671875" style="26" hidden="1" customWidth="1" outlineLevel="2"/>
    <col min="9" max="9" width="2.44140625" style="26" hidden="1" customWidth="1" outlineLevel="2"/>
    <col min="10" max="10" width="8.88671875" style="26" hidden="1" customWidth="1" outlineLevel="2"/>
    <col min="11" max="11" width="2.44140625" style="26" hidden="1" customWidth="1" outlineLevel="2"/>
    <col min="12" max="12" width="8.88671875" style="26" hidden="1" customWidth="1" outlineLevel="2"/>
    <col min="13" max="13" width="2.44140625" style="26" hidden="1" customWidth="1" outlineLevel="2"/>
    <col min="14" max="14" width="8.88671875" style="26" hidden="1" customWidth="1" outlineLevel="2"/>
    <col min="15" max="15" width="1.44140625" style="26" hidden="1" customWidth="1" outlineLevel="2"/>
    <col min="16" max="16" width="8.88671875" style="26" hidden="1" customWidth="1" outlineLevel="2"/>
    <col min="17" max="17" width="2.44140625" style="26" hidden="1" customWidth="1" outlineLevel="2"/>
    <col min="18" max="18" width="8.88671875" style="26" hidden="1" customWidth="1" outlineLevel="2"/>
    <col min="19" max="19" width="2.44140625" style="26" hidden="1" customWidth="1" outlineLevel="2"/>
    <col min="20" max="20" width="8.88671875" style="26" hidden="1" customWidth="1" outlineLevel="2"/>
    <col min="21" max="21" width="2.44140625" style="26" hidden="1" customWidth="1" outlineLevel="2"/>
    <col min="22" max="22" width="8.88671875" style="26" hidden="1" customWidth="1" outlineLevel="2"/>
    <col min="23" max="23" width="2.44140625" style="26" hidden="1" customWidth="1" outlineLevel="2"/>
    <col min="24" max="24" width="8.88671875" style="26" hidden="1" customWidth="1" outlineLevel="2"/>
    <col min="25" max="25" width="2.44140625" style="26" customWidth="1" collapsed="1"/>
    <col min="26" max="26" width="8.88671875" style="26" bestFit="1" customWidth="1"/>
    <col min="27" max="27" width="1" style="26" customWidth="1"/>
    <col min="28" max="28" width="8.88671875" style="26" bestFit="1" customWidth="1"/>
    <col min="29" max="29" width="1.88671875" style="26" customWidth="1"/>
    <col min="30" max="30" width="8.88671875" style="26" bestFit="1" customWidth="1"/>
    <col min="31" max="31" width="1.88671875" style="26" customWidth="1"/>
    <col min="32" max="32" width="8.88671875" style="26" bestFit="1" customWidth="1"/>
    <col min="33" max="33" width="2.109375" style="26" customWidth="1"/>
    <col min="34" max="34" width="9.109375" style="26"/>
    <col min="35" max="35" width="1.5546875" style="26" customWidth="1"/>
    <col min="36" max="36" width="7.44140625" style="26" bestFit="1" customWidth="1"/>
    <col min="37" max="37" width="1.5546875" style="26" customWidth="1"/>
    <col min="38" max="38" width="8.88671875" style="26" bestFit="1" customWidth="1"/>
    <col min="39" max="39" width="1.109375" style="26" customWidth="1"/>
    <col min="40" max="40" width="9.109375" style="26"/>
    <col min="41" max="41" width="1.88671875" style="26" customWidth="1"/>
    <col min="42" max="42" width="8.88671875" style="26" bestFit="1" customWidth="1"/>
    <col min="43" max="43" width="1.88671875" style="26" customWidth="1"/>
    <col min="44" max="44" width="8.88671875" style="26" bestFit="1" customWidth="1"/>
    <col min="45" max="16384" width="9.109375" style="26"/>
  </cols>
  <sheetData>
    <row r="1" spans="1:44" s="25" customFormat="1" ht="13.2" x14ac:dyDescent="0.25">
      <c r="A1" s="1" t="s">
        <v>485</v>
      </c>
      <c r="B1" s="132" t="s">
        <v>430</v>
      </c>
      <c r="C1" s="132"/>
      <c r="D1" s="133"/>
      <c r="E1" s="132"/>
      <c r="F1" s="132"/>
      <c r="G1" s="132"/>
      <c r="H1" s="132"/>
      <c r="I1" s="132"/>
      <c r="J1" s="132"/>
      <c r="K1" s="132"/>
      <c r="L1" s="132"/>
      <c r="M1" s="132"/>
      <c r="N1" s="132"/>
      <c r="O1" s="132"/>
      <c r="P1" s="1"/>
      <c r="Q1" s="1"/>
      <c r="R1" s="1"/>
      <c r="S1" s="1"/>
      <c r="T1" s="1"/>
      <c r="U1" s="1"/>
      <c r="V1" s="1"/>
      <c r="W1" s="1"/>
      <c r="X1" s="1"/>
      <c r="Y1" s="1"/>
      <c r="Z1" s="1"/>
      <c r="AA1" s="1"/>
      <c r="AB1" s="1"/>
      <c r="AC1" s="1"/>
      <c r="AD1" s="1"/>
    </row>
    <row r="2" spans="1:44" s="25" customFormat="1" ht="13.8" x14ac:dyDescent="0.3">
      <c r="B2" s="132" t="s">
        <v>764</v>
      </c>
      <c r="C2" s="132"/>
      <c r="D2" s="133"/>
      <c r="E2" s="132"/>
      <c r="F2" s="132"/>
      <c r="G2" s="132"/>
      <c r="H2" s="132"/>
      <c r="I2" s="132"/>
      <c r="J2" s="132"/>
      <c r="K2" s="132"/>
      <c r="L2" s="132"/>
      <c r="M2" s="132"/>
      <c r="N2" s="132"/>
      <c r="O2" s="132"/>
      <c r="P2" s="1"/>
      <c r="Q2" s="1"/>
      <c r="R2" s="1"/>
      <c r="S2" s="1"/>
      <c r="T2" s="1"/>
      <c r="U2" s="1"/>
      <c r="V2" s="1"/>
      <c r="W2" s="1"/>
      <c r="X2" s="1"/>
      <c r="Y2" s="1"/>
      <c r="Z2" s="3"/>
      <c r="AA2" s="3"/>
      <c r="AB2" s="3"/>
      <c r="AC2" s="3"/>
      <c r="AD2" s="3"/>
    </row>
    <row r="3" spans="1:44" s="25" customFormat="1" ht="13.2" x14ac:dyDescent="0.25">
      <c r="B3" s="39" t="s">
        <v>431</v>
      </c>
      <c r="C3" s="39"/>
      <c r="E3" s="3"/>
      <c r="F3" s="3"/>
      <c r="G3" s="3"/>
      <c r="H3" s="3"/>
      <c r="I3" s="3"/>
      <c r="J3" s="3"/>
      <c r="K3" s="3"/>
      <c r="L3" s="3"/>
      <c r="M3" s="3"/>
      <c r="N3" s="3"/>
      <c r="O3" s="3"/>
      <c r="P3" s="3"/>
      <c r="Q3" s="3"/>
      <c r="R3" s="3"/>
      <c r="S3" s="3"/>
      <c r="T3" s="3"/>
      <c r="U3" s="3"/>
      <c r="V3" s="3"/>
      <c r="W3" s="3"/>
      <c r="X3" s="3"/>
      <c r="Y3" s="3"/>
      <c r="Z3" s="3"/>
      <c r="AA3" s="3"/>
      <c r="AB3" s="3"/>
      <c r="AC3" s="3"/>
      <c r="AD3" s="3"/>
    </row>
    <row r="4" spans="1:44" s="25" customFormat="1" ht="13.8" x14ac:dyDescent="0.3">
      <c r="B4" s="39" t="s">
        <v>765</v>
      </c>
      <c r="C4" s="39"/>
      <c r="E4" s="3"/>
      <c r="F4" s="3"/>
      <c r="G4" s="3"/>
      <c r="H4" s="3"/>
      <c r="I4" s="3"/>
      <c r="J4" s="3"/>
      <c r="K4" s="3"/>
      <c r="L4" s="3"/>
      <c r="M4" s="3"/>
      <c r="N4" s="3"/>
      <c r="O4" s="3"/>
      <c r="P4" s="3"/>
      <c r="Q4" s="3"/>
      <c r="R4" s="3"/>
      <c r="S4" s="3"/>
      <c r="T4" s="3"/>
      <c r="U4" s="3"/>
      <c r="V4" s="3"/>
      <c r="W4" s="3"/>
      <c r="X4" s="3"/>
      <c r="Y4" s="3"/>
      <c r="Z4" s="3"/>
      <c r="AA4" s="3"/>
      <c r="AB4" s="3"/>
      <c r="AC4" s="3"/>
      <c r="AD4" s="3"/>
    </row>
    <row r="5" spans="1:44" ht="13.2"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29"/>
      <c r="AF5" s="29"/>
      <c r="AG5" s="29"/>
      <c r="AH5" s="29"/>
      <c r="AI5" s="29"/>
      <c r="AJ5" s="29"/>
      <c r="AK5" s="29"/>
      <c r="AL5" s="29"/>
      <c r="AO5" s="29"/>
      <c r="AP5" s="29"/>
      <c r="AQ5" s="29"/>
      <c r="AR5" s="29"/>
    </row>
    <row r="6" spans="1:44" s="261" customFormat="1" ht="13.2" x14ac:dyDescent="0.25">
      <c r="A6" s="342" t="s">
        <v>67</v>
      </c>
      <c r="B6" s="342"/>
      <c r="C6" s="342"/>
      <c r="D6" s="342">
        <v>2005</v>
      </c>
      <c r="E6" s="342"/>
      <c r="F6" s="342">
        <v>2006</v>
      </c>
      <c r="G6" s="342"/>
      <c r="H6" s="342">
        <v>2007</v>
      </c>
      <c r="I6" s="342"/>
      <c r="J6" s="342">
        <v>2008</v>
      </c>
      <c r="K6" s="342"/>
      <c r="L6" s="342">
        <v>2009</v>
      </c>
      <c r="M6" s="342"/>
      <c r="N6" s="342">
        <v>2010</v>
      </c>
      <c r="O6" s="342"/>
      <c r="P6" s="342">
        <v>2011</v>
      </c>
      <c r="Q6" s="342"/>
      <c r="R6" s="342">
        <v>2012</v>
      </c>
      <c r="S6" s="342"/>
      <c r="T6" s="342">
        <v>2013</v>
      </c>
      <c r="U6" s="342"/>
      <c r="V6" s="342">
        <v>2014</v>
      </c>
      <c r="W6" s="342"/>
      <c r="X6" s="342">
        <v>2015</v>
      </c>
      <c r="Y6" s="342"/>
      <c r="Z6" s="329">
        <v>2016</v>
      </c>
      <c r="AA6" s="329"/>
      <c r="AB6" s="329">
        <v>2017</v>
      </c>
      <c r="AC6" s="329"/>
      <c r="AD6" s="343">
        <v>2018</v>
      </c>
      <c r="AE6" s="1"/>
      <c r="AF6" s="261">
        <v>2019</v>
      </c>
      <c r="AH6" s="261">
        <v>2020</v>
      </c>
      <c r="AJ6" s="261">
        <v>2021</v>
      </c>
      <c r="AL6" s="261">
        <v>2022</v>
      </c>
      <c r="AM6" s="343"/>
      <c r="AN6" s="343">
        <v>2023</v>
      </c>
      <c r="AP6" s="261">
        <v>2024</v>
      </c>
      <c r="AR6" s="261">
        <v>2025</v>
      </c>
    </row>
    <row r="7" spans="1:44" s="261" customFormat="1" ht="13.2" x14ac:dyDescent="0.25">
      <c r="A7" s="333" t="s">
        <v>68</v>
      </c>
      <c r="B7" s="333"/>
      <c r="C7" s="33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341"/>
      <c r="AE7" s="214"/>
      <c r="AF7" s="341"/>
      <c r="AG7" s="341"/>
      <c r="AH7" s="341"/>
      <c r="AI7" s="341"/>
      <c r="AJ7" s="341"/>
      <c r="AK7" s="341"/>
      <c r="AL7" s="341"/>
      <c r="AM7" s="341"/>
      <c r="AN7" s="341"/>
      <c r="AO7" s="341"/>
      <c r="AP7" s="341"/>
      <c r="AQ7" s="341"/>
      <c r="AR7" s="341"/>
    </row>
    <row r="8" spans="1:44" ht="13.2" x14ac:dyDescent="0.25">
      <c r="A8" s="2"/>
      <c r="B8" s="2"/>
      <c r="C8" s="2"/>
      <c r="AE8"/>
    </row>
    <row r="9" spans="1:44" ht="12" x14ac:dyDescent="0.25">
      <c r="A9" s="80" t="s">
        <v>575</v>
      </c>
      <c r="B9" s="80"/>
      <c r="C9" s="80"/>
      <c r="D9" s="31" t="s">
        <v>277</v>
      </c>
      <c r="E9" s="31"/>
      <c r="F9" s="31" t="s">
        <v>277</v>
      </c>
      <c r="G9" s="31"/>
      <c r="H9" s="31" t="s">
        <v>277</v>
      </c>
      <c r="I9" s="31"/>
      <c r="J9" s="31" t="s">
        <v>277</v>
      </c>
      <c r="K9" s="31"/>
      <c r="L9" s="31" t="s">
        <v>277</v>
      </c>
      <c r="M9" s="31"/>
      <c r="N9" s="31" t="s">
        <v>277</v>
      </c>
      <c r="O9" s="31"/>
      <c r="P9" s="31" t="s">
        <v>277</v>
      </c>
      <c r="Q9" s="31"/>
      <c r="R9" s="31" t="s">
        <v>277</v>
      </c>
      <c r="S9" s="31"/>
      <c r="T9" s="31" t="s">
        <v>277</v>
      </c>
      <c r="U9" s="31"/>
      <c r="V9" s="31" t="s">
        <v>277</v>
      </c>
      <c r="W9" s="31"/>
      <c r="X9" s="31" t="s">
        <v>277</v>
      </c>
      <c r="Y9" s="31"/>
      <c r="Z9" s="31" t="s">
        <v>277</v>
      </c>
      <c r="AA9" s="31"/>
      <c r="AB9" s="31">
        <v>136124</v>
      </c>
      <c r="AC9" s="31"/>
      <c r="AD9" s="31">
        <v>571991</v>
      </c>
      <c r="AE9" s="175"/>
      <c r="AF9" s="31">
        <v>880464</v>
      </c>
      <c r="AG9" s="31"/>
      <c r="AH9" s="31">
        <v>771216</v>
      </c>
      <c r="AI9" s="28"/>
      <c r="AJ9" s="28">
        <v>910278</v>
      </c>
      <c r="AL9" s="28">
        <v>1267333</v>
      </c>
      <c r="AN9" s="28">
        <v>1388029</v>
      </c>
      <c r="AP9" s="290">
        <v>1784090</v>
      </c>
      <c r="AR9" s="290">
        <v>2190656</v>
      </c>
    </row>
    <row r="10" spans="1:44" ht="12" x14ac:dyDescent="0.25">
      <c r="A10" s="80" t="s">
        <v>263</v>
      </c>
      <c r="B10" s="80"/>
      <c r="C10" s="80"/>
      <c r="D10" s="15" t="s">
        <v>277</v>
      </c>
      <c r="E10" s="31"/>
      <c r="F10" s="15" t="s">
        <v>277</v>
      </c>
      <c r="G10" s="31"/>
      <c r="H10" s="15" t="s">
        <v>277</v>
      </c>
      <c r="I10" s="31"/>
      <c r="J10" s="15" t="s">
        <v>277</v>
      </c>
      <c r="K10" s="31"/>
      <c r="L10" s="15" t="s">
        <v>277</v>
      </c>
      <c r="M10" s="31"/>
      <c r="N10" s="15" t="s">
        <v>277</v>
      </c>
      <c r="O10" s="31"/>
      <c r="P10" s="15" t="s">
        <v>277</v>
      </c>
      <c r="Q10" s="31"/>
      <c r="R10" s="15" t="s">
        <v>277</v>
      </c>
      <c r="S10" s="31"/>
      <c r="T10" s="31">
        <v>13614</v>
      </c>
      <c r="U10" s="31"/>
      <c r="V10" s="31">
        <v>178871</v>
      </c>
      <c r="W10" s="31"/>
      <c r="X10" s="31">
        <v>91025</v>
      </c>
      <c r="Y10" s="31"/>
      <c r="Z10" s="31">
        <v>666729</v>
      </c>
      <c r="AA10" s="31"/>
      <c r="AB10" s="31">
        <v>1016813</v>
      </c>
      <c r="AC10" s="31"/>
      <c r="AD10" s="31">
        <v>1152154</v>
      </c>
      <c r="AE10" s="199"/>
      <c r="AF10" s="31">
        <v>1144590</v>
      </c>
      <c r="AG10" s="31"/>
      <c r="AH10" s="31">
        <v>262827</v>
      </c>
      <c r="AI10" s="28"/>
      <c r="AJ10" s="28">
        <v>579173</v>
      </c>
      <c r="AL10" s="28">
        <v>1153454</v>
      </c>
      <c r="AN10" s="28">
        <v>1099091</v>
      </c>
      <c r="AP10" s="290">
        <v>965656</v>
      </c>
      <c r="AR10" s="28">
        <v>677250</v>
      </c>
    </row>
    <row r="11" spans="1:44" ht="12" x14ac:dyDescent="0.25">
      <c r="A11" s="80" t="s">
        <v>497</v>
      </c>
      <c r="B11" s="80"/>
      <c r="C11" s="80"/>
      <c r="D11" s="31" t="s">
        <v>277</v>
      </c>
      <c r="E11" s="31"/>
      <c r="F11" s="31" t="s">
        <v>277</v>
      </c>
      <c r="G11" s="31"/>
      <c r="H11" s="31" t="s">
        <v>277</v>
      </c>
      <c r="I11" s="31"/>
      <c r="J11" s="31" t="s">
        <v>277</v>
      </c>
      <c r="K11" s="31"/>
      <c r="L11" s="31" t="s">
        <v>277</v>
      </c>
      <c r="M11" s="31"/>
      <c r="N11" s="31" t="s">
        <v>277</v>
      </c>
      <c r="O11" s="31"/>
      <c r="P11" s="31" t="s">
        <v>277</v>
      </c>
      <c r="Q11" s="31"/>
      <c r="R11" s="31" t="s">
        <v>277</v>
      </c>
      <c r="S11" s="31"/>
      <c r="T11" s="31" t="s">
        <v>277</v>
      </c>
      <c r="U11" s="31"/>
      <c r="V11" s="31" t="s">
        <v>277</v>
      </c>
      <c r="W11" s="31"/>
      <c r="X11" s="31" t="s">
        <v>277</v>
      </c>
      <c r="Y11" s="31"/>
      <c r="Z11" s="31" t="s">
        <v>277</v>
      </c>
      <c r="AA11" s="31"/>
      <c r="AB11" s="31" t="s">
        <v>277</v>
      </c>
      <c r="AC11" s="31"/>
      <c r="AD11" s="31">
        <v>1770</v>
      </c>
      <c r="AE11" s="175"/>
      <c r="AF11" s="31">
        <v>4095</v>
      </c>
      <c r="AG11" s="31"/>
      <c r="AH11" s="31" t="s">
        <v>277</v>
      </c>
      <c r="AI11" s="28"/>
      <c r="AJ11" s="31" t="s">
        <v>277</v>
      </c>
      <c r="AL11" s="28">
        <v>120439</v>
      </c>
      <c r="AN11" s="28">
        <v>119556</v>
      </c>
      <c r="AP11" s="290">
        <v>188986</v>
      </c>
      <c r="AR11" s="28">
        <v>393106</v>
      </c>
    </row>
    <row r="12" spans="1:44" ht="12" x14ac:dyDescent="0.25">
      <c r="A12" s="80" t="s">
        <v>71</v>
      </c>
      <c r="B12" s="80"/>
      <c r="C12" s="80"/>
      <c r="D12" s="15">
        <v>349085</v>
      </c>
      <c r="E12" s="31"/>
      <c r="F12" s="15">
        <v>351110</v>
      </c>
      <c r="G12" s="31"/>
      <c r="H12" s="15">
        <v>348704</v>
      </c>
      <c r="I12" s="31"/>
      <c r="J12" s="15">
        <v>454523</v>
      </c>
      <c r="K12" s="31"/>
      <c r="L12" s="15">
        <v>575470</v>
      </c>
      <c r="M12" s="31"/>
      <c r="N12" s="15">
        <v>685499</v>
      </c>
      <c r="O12" s="31"/>
      <c r="P12" s="15">
        <v>1466386</v>
      </c>
      <c r="Q12" s="31"/>
      <c r="R12" s="15">
        <v>1577392</v>
      </c>
      <c r="S12" s="31"/>
      <c r="T12" s="15">
        <v>1788944</v>
      </c>
      <c r="U12" s="31"/>
      <c r="V12" s="15">
        <v>2093758</v>
      </c>
      <c r="W12" s="31"/>
      <c r="X12" s="15">
        <v>2278206</v>
      </c>
      <c r="Y12" s="31"/>
      <c r="Z12" s="15">
        <v>2357325</v>
      </c>
      <c r="AA12" s="31"/>
      <c r="AB12" s="31">
        <v>2283642</v>
      </c>
      <c r="AC12" s="31"/>
      <c r="AD12" s="31">
        <v>2233303</v>
      </c>
      <c r="AE12" s="175"/>
      <c r="AF12" s="31">
        <v>1650421</v>
      </c>
      <c r="AG12" s="31"/>
      <c r="AH12" s="31">
        <v>253205</v>
      </c>
      <c r="AI12" s="28"/>
      <c r="AJ12" s="28">
        <v>271411</v>
      </c>
      <c r="AL12" s="28">
        <v>852162</v>
      </c>
      <c r="AN12" s="28">
        <v>759456</v>
      </c>
      <c r="AP12" s="290">
        <v>406459</v>
      </c>
      <c r="AR12" s="28">
        <v>243343</v>
      </c>
    </row>
    <row r="13" spans="1:44" ht="12" x14ac:dyDescent="0.25">
      <c r="A13" s="80" t="s">
        <v>94</v>
      </c>
      <c r="B13" s="80"/>
      <c r="C13" s="80"/>
      <c r="D13" s="31" t="s">
        <v>277</v>
      </c>
      <c r="E13" s="31"/>
      <c r="F13" s="31">
        <v>18</v>
      </c>
      <c r="G13" s="31"/>
      <c r="H13" s="31" t="s">
        <v>277</v>
      </c>
      <c r="I13" s="31"/>
      <c r="J13" s="31">
        <v>74</v>
      </c>
      <c r="K13" s="31"/>
      <c r="L13" s="31" t="s">
        <v>277</v>
      </c>
      <c r="M13" s="31"/>
      <c r="N13" s="31">
        <v>157</v>
      </c>
      <c r="O13" s="31"/>
      <c r="P13" s="31">
        <v>56</v>
      </c>
      <c r="Q13" s="31"/>
      <c r="R13" s="31">
        <v>127</v>
      </c>
      <c r="S13" s="31"/>
      <c r="T13" s="31" t="s">
        <v>277</v>
      </c>
      <c r="U13" s="31"/>
      <c r="V13" s="31" t="s">
        <v>277</v>
      </c>
      <c r="W13" s="31"/>
      <c r="X13" s="31">
        <v>2113</v>
      </c>
      <c r="Y13" s="31"/>
      <c r="Z13" s="31">
        <v>157389</v>
      </c>
      <c r="AA13" s="31"/>
      <c r="AB13" s="31">
        <v>247050</v>
      </c>
      <c r="AC13" s="31"/>
      <c r="AD13" s="31">
        <v>324166</v>
      </c>
      <c r="AE13" s="175"/>
      <c r="AF13" s="31">
        <v>337543</v>
      </c>
      <c r="AG13" s="31"/>
      <c r="AH13" s="31">
        <v>81360</v>
      </c>
      <c r="AI13" s="28"/>
      <c r="AJ13" s="28">
        <v>228675</v>
      </c>
      <c r="AL13" s="28">
        <v>406767</v>
      </c>
      <c r="AN13" s="28">
        <v>357267</v>
      </c>
      <c r="AP13" s="290">
        <v>247318</v>
      </c>
      <c r="AR13" s="28">
        <v>236444</v>
      </c>
    </row>
    <row r="14" spans="1:44" ht="12" x14ac:dyDescent="0.25">
      <c r="A14" s="80" t="s">
        <v>74</v>
      </c>
      <c r="B14" s="80"/>
      <c r="C14" s="80"/>
      <c r="D14" s="31">
        <v>3450</v>
      </c>
      <c r="E14" s="31"/>
      <c r="F14" s="31">
        <v>3278</v>
      </c>
      <c r="G14" s="31"/>
      <c r="H14" s="31">
        <v>6652</v>
      </c>
      <c r="I14" s="31"/>
      <c r="J14" s="31">
        <v>4811</v>
      </c>
      <c r="K14" s="31"/>
      <c r="L14" s="31">
        <v>7419</v>
      </c>
      <c r="M14" s="31"/>
      <c r="N14" s="31">
        <v>3172</v>
      </c>
      <c r="O14" s="31"/>
      <c r="P14" s="31">
        <v>10319</v>
      </c>
      <c r="Q14" s="31"/>
      <c r="R14" s="31">
        <v>4192</v>
      </c>
      <c r="S14" s="31"/>
      <c r="T14" s="31">
        <v>7919</v>
      </c>
      <c r="U14" s="31"/>
      <c r="V14" s="31">
        <v>10133</v>
      </c>
      <c r="W14" s="31"/>
      <c r="X14" s="31">
        <v>17670</v>
      </c>
      <c r="Y14" s="31"/>
      <c r="Z14" s="31">
        <v>11020</v>
      </c>
      <c r="AA14" s="31"/>
      <c r="AB14" s="31">
        <v>59461</v>
      </c>
      <c r="AC14" s="31"/>
      <c r="AD14" s="31">
        <v>16104</v>
      </c>
      <c r="AE14" s="175"/>
      <c r="AF14" s="31">
        <v>382797</v>
      </c>
      <c r="AG14" s="31"/>
      <c r="AH14" s="31">
        <v>139338</v>
      </c>
      <c r="AI14" s="28"/>
      <c r="AJ14" s="28">
        <v>82266</v>
      </c>
      <c r="AL14" s="28">
        <v>167526</v>
      </c>
      <c r="AN14" s="28">
        <v>514213</v>
      </c>
      <c r="AP14" s="289">
        <v>235811</v>
      </c>
      <c r="AR14" s="28">
        <v>145203</v>
      </c>
    </row>
    <row r="15" spans="1:44" ht="12" x14ac:dyDescent="0.25">
      <c r="A15" s="80" t="s">
        <v>69</v>
      </c>
      <c r="B15" s="80"/>
      <c r="C15" s="80"/>
      <c r="D15" s="15">
        <v>612595</v>
      </c>
      <c r="E15" s="31"/>
      <c r="F15" s="15">
        <v>563910</v>
      </c>
      <c r="G15" s="31"/>
      <c r="H15" s="15">
        <v>568884</v>
      </c>
      <c r="I15" s="31"/>
      <c r="J15" s="31">
        <v>615632</v>
      </c>
      <c r="K15" s="31"/>
      <c r="L15" s="31">
        <v>362442</v>
      </c>
      <c r="M15" s="31"/>
      <c r="N15" s="31">
        <v>268762</v>
      </c>
      <c r="O15" s="31"/>
      <c r="P15" s="31">
        <v>308607</v>
      </c>
      <c r="Q15" s="31"/>
      <c r="R15" s="31">
        <v>144841</v>
      </c>
      <c r="S15" s="31"/>
      <c r="T15" s="31">
        <v>49235</v>
      </c>
      <c r="U15" s="31"/>
      <c r="V15" s="31">
        <v>11562</v>
      </c>
      <c r="W15" s="31"/>
      <c r="X15" s="31">
        <v>12739</v>
      </c>
      <c r="Y15" s="31"/>
      <c r="Z15" s="31">
        <v>29894</v>
      </c>
      <c r="AA15" s="31"/>
      <c r="AB15" s="31">
        <v>57274</v>
      </c>
      <c r="AC15" s="31"/>
      <c r="AD15" s="31">
        <v>127170</v>
      </c>
      <c r="AE15" s="175"/>
      <c r="AF15" s="31">
        <v>204685</v>
      </c>
      <c r="AG15" s="31"/>
      <c r="AH15" s="31">
        <v>61355</v>
      </c>
      <c r="AI15" s="28"/>
      <c r="AJ15" s="28">
        <v>26112</v>
      </c>
      <c r="AL15" s="28">
        <v>55628</v>
      </c>
      <c r="AN15" s="28">
        <v>89922</v>
      </c>
      <c r="AP15" s="290">
        <v>146499</v>
      </c>
      <c r="AR15" s="28">
        <v>139600</v>
      </c>
    </row>
    <row r="16" spans="1:44" ht="12" x14ac:dyDescent="0.25">
      <c r="A16" s="80" t="s">
        <v>78</v>
      </c>
      <c r="B16" s="80"/>
      <c r="C16" s="80"/>
      <c r="D16" s="31">
        <v>31</v>
      </c>
      <c r="E16" s="31"/>
      <c r="F16" s="31">
        <v>49</v>
      </c>
      <c r="G16" s="31"/>
      <c r="H16" s="31">
        <v>130</v>
      </c>
      <c r="I16" s="31"/>
      <c r="J16" s="31">
        <v>197</v>
      </c>
      <c r="K16" s="31"/>
      <c r="L16" s="31">
        <v>4</v>
      </c>
      <c r="M16" s="31"/>
      <c r="N16" s="31">
        <v>320</v>
      </c>
      <c r="O16" s="31"/>
      <c r="P16" s="31">
        <v>1854</v>
      </c>
      <c r="Q16" s="31"/>
      <c r="R16" s="31">
        <v>220</v>
      </c>
      <c r="S16" s="31"/>
      <c r="T16" s="31" t="s">
        <v>277</v>
      </c>
      <c r="U16" s="31"/>
      <c r="V16" s="31">
        <v>579</v>
      </c>
      <c r="W16" s="31"/>
      <c r="X16" s="31">
        <v>1285</v>
      </c>
      <c r="Y16" s="31"/>
      <c r="Z16" s="31">
        <v>98</v>
      </c>
      <c r="AA16" s="31"/>
      <c r="AB16" s="31">
        <v>904</v>
      </c>
      <c r="AC16" s="31"/>
      <c r="AD16" s="31">
        <v>52110</v>
      </c>
      <c r="AE16" s="175"/>
      <c r="AF16" s="31">
        <v>62274</v>
      </c>
      <c r="AG16" s="31"/>
      <c r="AH16" s="31">
        <v>181022</v>
      </c>
      <c r="AI16" s="28"/>
      <c r="AJ16" s="28">
        <v>3094</v>
      </c>
      <c r="AL16" s="28">
        <v>45613</v>
      </c>
      <c r="AN16" s="28">
        <v>153347</v>
      </c>
      <c r="AP16" s="290">
        <v>204973</v>
      </c>
      <c r="AR16" s="28">
        <v>106664</v>
      </c>
    </row>
    <row r="17" spans="1:48" ht="12" x14ac:dyDescent="0.25">
      <c r="A17" s="80" t="s">
        <v>72</v>
      </c>
      <c r="B17" s="80"/>
      <c r="C17" s="80"/>
      <c r="D17" s="15">
        <v>320728</v>
      </c>
      <c r="E17" s="31"/>
      <c r="F17" s="15">
        <v>333701</v>
      </c>
      <c r="G17" s="31"/>
      <c r="H17" s="31">
        <v>244823</v>
      </c>
      <c r="I17" s="31"/>
      <c r="J17" s="31">
        <v>219314</v>
      </c>
      <c r="K17" s="31"/>
      <c r="L17" s="31">
        <v>273121</v>
      </c>
      <c r="M17" s="31"/>
      <c r="N17" s="31">
        <v>269675</v>
      </c>
      <c r="O17" s="31"/>
      <c r="P17" s="31">
        <v>299085</v>
      </c>
      <c r="Q17" s="31"/>
      <c r="R17" s="31">
        <v>283255</v>
      </c>
      <c r="S17" s="31"/>
      <c r="T17" s="31">
        <v>285313</v>
      </c>
      <c r="U17" s="31"/>
      <c r="V17" s="31">
        <v>132033</v>
      </c>
      <c r="W17" s="31"/>
      <c r="X17" s="31">
        <v>128630</v>
      </c>
      <c r="Y17" s="31"/>
      <c r="Z17" s="31">
        <v>121933</v>
      </c>
      <c r="AA17" s="31"/>
      <c r="AB17" s="31">
        <v>132495</v>
      </c>
      <c r="AC17" s="31"/>
      <c r="AD17" s="31">
        <v>59982</v>
      </c>
      <c r="AE17" s="175"/>
      <c r="AF17" s="31">
        <v>22200</v>
      </c>
      <c r="AG17" s="31"/>
      <c r="AH17" s="31">
        <v>34427</v>
      </c>
      <c r="AI17" s="28"/>
      <c r="AJ17" s="28">
        <v>23344</v>
      </c>
      <c r="AL17" s="28">
        <v>27380</v>
      </c>
      <c r="AN17" s="28">
        <v>28296</v>
      </c>
      <c r="AP17" s="290">
        <v>15604</v>
      </c>
      <c r="AR17" s="28">
        <v>24602</v>
      </c>
    </row>
    <row r="18" spans="1:48" ht="12" x14ac:dyDescent="0.25">
      <c r="A18" s="80" t="s">
        <v>370</v>
      </c>
      <c r="B18" s="80"/>
      <c r="C18" s="80"/>
      <c r="D18" s="15">
        <v>1745</v>
      </c>
      <c r="E18" s="31"/>
      <c r="F18" s="15">
        <v>2909</v>
      </c>
      <c r="G18" s="31"/>
      <c r="H18" s="15">
        <v>2107</v>
      </c>
      <c r="I18" s="31"/>
      <c r="J18" s="15">
        <v>2603</v>
      </c>
      <c r="K18" s="31"/>
      <c r="L18" s="15">
        <v>2656</v>
      </c>
      <c r="M18" s="31"/>
      <c r="N18" s="15">
        <v>2634</v>
      </c>
      <c r="O18" s="31"/>
      <c r="P18" s="15">
        <v>2793</v>
      </c>
      <c r="Q18" s="31"/>
      <c r="R18" s="15">
        <v>74</v>
      </c>
      <c r="S18" s="31"/>
      <c r="T18" s="15">
        <v>69</v>
      </c>
      <c r="U18" s="31"/>
      <c r="V18" s="15">
        <v>77</v>
      </c>
      <c r="W18" s="31"/>
      <c r="X18" s="15">
        <v>263</v>
      </c>
      <c r="Y18" s="31"/>
      <c r="Z18" s="31">
        <v>1503</v>
      </c>
      <c r="AA18" s="31"/>
      <c r="AB18" s="15">
        <v>1040</v>
      </c>
      <c r="AC18" s="31"/>
      <c r="AD18" s="31">
        <v>1925</v>
      </c>
      <c r="AE18" s="175"/>
      <c r="AF18" s="31">
        <v>3267</v>
      </c>
      <c r="AG18" s="31"/>
      <c r="AH18" s="31">
        <v>3574</v>
      </c>
      <c r="AI18" s="28"/>
      <c r="AJ18" s="28">
        <v>5759</v>
      </c>
      <c r="AL18" s="28">
        <v>9857</v>
      </c>
      <c r="AN18" s="28">
        <v>13211</v>
      </c>
      <c r="AP18" s="290">
        <v>11635</v>
      </c>
      <c r="AR18" s="28">
        <v>12385</v>
      </c>
    </row>
    <row r="19" spans="1:48" ht="12" x14ac:dyDescent="0.25">
      <c r="A19" s="80" t="s">
        <v>363</v>
      </c>
      <c r="B19" s="80"/>
      <c r="C19" s="80"/>
      <c r="D19" s="31"/>
      <c r="E19" s="31"/>
      <c r="F19" s="31"/>
      <c r="G19" s="31"/>
      <c r="H19" s="31"/>
      <c r="I19" s="31"/>
      <c r="J19" s="15"/>
      <c r="K19" s="31"/>
      <c r="L19" s="31" t="s">
        <v>277</v>
      </c>
      <c r="M19" s="31"/>
      <c r="N19" s="31" t="s">
        <v>277</v>
      </c>
      <c r="O19" s="31"/>
      <c r="P19" s="31" t="s">
        <v>277</v>
      </c>
      <c r="Q19" s="31"/>
      <c r="R19" s="31" t="s">
        <v>277</v>
      </c>
      <c r="S19" s="31"/>
      <c r="T19" s="31" t="s">
        <v>277</v>
      </c>
      <c r="U19" s="31"/>
      <c r="V19" s="31" t="s">
        <v>277</v>
      </c>
      <c r="W19" s="31"/>
      <c r="X19" s="31" t="s">
        <v>277</v>
      </c>
      <c r="Y19" s="31"/>
      <c r="Z19" s="31" t="s">
        <v>277</v>
      </c>
      <c r="AA19" s="31"/>
      <c r="AB19" s="31" t="s">
        <v>277</v>
      </c>
      <c r="AC19" s="31"/>
      <c r="AD19" s="31" t="s">
        <v>277</v>
      </c>
      <c r="AE19" s="175"/>
      <c r="AF19" s="31" t="s">
        <v>277</v>
      </c>
      <c r="AG19" s="31"/>
      <c r="AH19" s="31" t="s">
        <v>277</v>
      </c>
      <c r="AI19" s="28"/>
      <c r="AJ19" s="31" t="s">
        <v>277</v>
      </c>
      <c r="AL19" s="28">
        <v>3520</v>
      </c>
      <c r="AN19" s="28">
        <v>4366</v>
      </c>
      <c r="AP19" s="290">
        <v>9105</v>
      </c>
      <c r="AR19" s="28">
        <v>9342</v>
      </c>
    </row>
    <row r="20" spans="1:48" ht="12" x14ac:dyDescent="0.25">
      <c r="A20" s="80" t="s">
        <v>73</v>
      </c>
      <c r="D20" s="31">
        <v>217071</v>
      </c>
      <c r="E20" s="31"/>
      <c r="F20" s="31">
        <v>262655</v>
      </c>
      <c r="G20" s="31"/>
      <c r="H20" s="31">
        <v>320398</v>
      </c>
      <c r="I20" s="31"/>
      <c r="J20" s="31">
        <v>383494</v>
      </c>
      <c r="K20" s="31"/>
      <c r="L20" s="31">
        <v>276929</v>
      </c>
      <c r="M20" s="31"/>
      <c r="N20" s="31">
        <v>226957</v>
      </c>
      <c r="O20" s="31"/>
      <c r="P20" s="31">
        <v>275767</v>
      </c>
      <c r="Q20" s="31"/>
      <c r="R20" s="31">
        <v>306141</v>
      </c>
      <c r="S20" s="31"/>
      <c r="T20" s="31">
        <v>363109</v>
      </c>
      <c r="U20" s="31"/>
      <c r="V20" s="31">
        <v>429646</v>
      </c>
      <c r="W20" s="31"/>
      <c r="X20" s="31">
        <v>465382</v>
      </c>
      <c r="Y20" s="31"/>
      <c r="Z20" s="31">
        <v>402553</v>
      </c>
      <c r="AA20" s="31"/>
      <c r="AB20" s="31">
        <v>92926</v>
      </c>
      <c r="AC20" s="31"/>
      <c r="AD20" s="31">
        <v>1065</v>
      </c>
      <c r="AE20" s="175"/>
      <c r="AF20" s="31">
        <v>881</v>
      </c>
      <c r="AG20" s="31"/>
      <c r="AH20" s="31">
        <v>16735</v>
      </c>
      <c r="AI20" s="28"/>
      <c r="AJ20" s="28">
        <v>36138</v>
      </c>
      <c r="AL20" s="28">
        <v>4281</v>
      </c>
      <c r="AN20" s="28">
        <v>6513</v>
      </c>
      <c r="AP20" s="28">
        <v>3318</v>
      </c>
      <c r="AQ20" s="28"/>
      <c r="AR20" s="28">
        <v>3389</v>
      </c>
    </row>
    <row r="21" spans="1:48" ht="12" x14ac:dyDescent="0.25">
      <c r="A21" s="80" t="s">
        <v>599</v>
      </c>
      <c r="B21" s="80"/>
      <c r="C21" s="80"/>
      <c r="D21" s="31" t="s">
        <v>277</v>
      </c>
      <c r="E21" s="31"/>
      <c r="F21" s="31" t="s">
        <v>277</v>
      </c>
      <c r="G21" s="31"/>
      <c r="H21" s="31" t="s">
        <v>277</v>
      </c>
      <c r="I21" s="31"/>
      <c r="J21" s="31" t="s">
        <v>277</v>
      </c>
      <c r="K21" s="31"/>
      <c r="L21" s="31" t="s">
        <v>277</v>
      </c>
      <c r="M21" s="31"/>
      <c r="N21" s="31" t="s">
        <v>277</v>
      </c>
      <c r="O21" s="31"/>
      <c r="P21" s="31" t="s">
        <v>277</v>
      </c>
      <c r="Q21" s="31"/>
      <c r="R21" s="31" t="s">
        <v>277</v>
      </c>
      <c r="S21" s="31"/>
      <c r="T21" s="31" t="s">
        <v>277</v>
      </c>
      <c r="U21" s="31"/>
      <c r="V21" s="31" t="s">
        <v>277</v>
      </c>
      <c r="W21" s="31"/>
      <c r="X21" s="31" t="s">
        <v>277</v>
      </c>
      <c r="Y21" s="31"/>
      <c r="Z21" s="31" t="s">
        <v>277</v>
      </c>
      <c r="AA21" s="31"/>
      <c r="AB21" s="31" t="s">
        <v>277</v>
      </c>
      <c r="AC21" s="31"/>
      <c r="AD21" s="31" t="s">
        <v>277</v>
      </c>
      <c r="AE21" s="175"/>
      <c r="AF21" s="31" t="s">
        <v>277</v>
      </c>
      <c r="AG21" s="31"/>
      <c r="AH21" s="31" t="s">
        <v>277</v>
      </c>
      <c r="AI21" s="28"/>
      <c r="AJ21" s="31" t="s">
        <v>277</v>
      </c>
      <c r="AL21" s="28">
        <v>6996</v>
      </c>
      <c r="AN21" s="31" t="s">
        <v>277</v>
      </c>
      <c r="AP21" s="31" t="s">
        <v>277</v>
      </c>
      <c r="AR21" s="28">
        <v>3303</v>
      </c>
      <c r="AV21" s="28"/>
    </row>
    <row r="22" spans="1:48" ht="12" x14ac:dyDescent="0.25">
      <c r="A22" s="80" t="s">
        <v>535</v>
      </c>
      <c r="D22" s="31" t="s">
        <v>277</v>
      </c>
      <c r="E22" s="31"/>
      <c r="F22" s="31" t="s">
        <v>277</v>
      </c>
      <c r="G22" s="31"/>
      <c r="H22" s="31" t="s">
        <v>277</v>
      </c>
      <c r="I22" s="31"/>
      <c r="J22" s="31" t="s">
        <v>277</v>
      </c>
      <c r="K22" s="31"/>
      <c r="L22" s="31" t="s">
        <v>277</v>
      </c>
      <c r="M22" s="31"/>
      <c r="N22" s="31" t="s">
        <v>277</v>
      </c>
      <c r="O22" s="31"/>
      <c r="P22" s="31" t="s">
        <v>277</v>
      </c>
      <c r="Q22" s="31"/>
      <c r="R22" s="31" t="s">
        <v>277</v>
      </c>
      <c r="S22" s="31"/>
      <c r="T22" s="31" t="s">
        <v>277</v>
      </c>
      <c r="U22" s="31"/>
      <c r="V22" s="31" t="s">
        <v>277</v>
      </c>
      <c r="W22" s="31"/>
      <c r="X22" s="31" t="s">
        <v>277</v>
      </c>
      <c r="Y22" s="31"/>
      <c r="Z22" s="31" t="s">
        <v>277</v>
      </c>
      <c r="AA22" s="31"/>
      <c r="AB22" s="31" t="s">
        <v>277</v>
      </c>
      <c r="AC22" s="31"/>
      <c r="AD22" s="31" t="s">
        <v>277</v>
      </c>
      <c r="AE22" s="175"/>
      <c r="AF22" s="31" t="s">
        <v>277</v>
      </c>
      <c r="AG22" s="31"/>
      <c r="AH22" s="31" t="s">
        <v>277</v>
      </c>
      <c r="AI22" s="28"/>
      <c r="AJ22" s="31" t="s">
        <v>277</v>
      </c>
      <c r="AL22" s="31" t="s">
        <v>277</v>
      </c>
      <c r="AN22" s="31" t="s">
        <v>277</v>
      </c>
      <c r="AP22" s="28">
        <v>1983</v>
      </c>
      <c r="AQ22" s="28"/>
      <c r="AR22" s="31" t="s">
        <v>277</v>
      </c>
    </row>
    <row r="23" spans="1:48" ht="12" x14ac:dyDescent="0.25">
      <c r="A23" s="80" t="s">
        <v>602</v>
      </c>
      <c r="B23" s="80"/>
      <c r="C23" s="80"/>
      <c r="D23" s="31" t="s">
        <v>277</v>
      </c>
      <c r="E23" s="31"/>
      <c r="F23" s="31" t="s">
        <v>277</v>
      </c>
      <c r="G23" s="31"/>
      <c r="H23" s="31" t="s">
        <v>277</v>
      </c>
      <c r="I23" s="31"/>
      <c r="J23" s="31" t="s">
        <v>277</v>
      </c>
      <c r="K23" s="31"/>
      <c r="L23" s="31" t="s">
        <v>277</v>
      </c>
      <c r="M23" s="31"/>
      <c r="N23" s="31" t="s">
        <v>277</v>
      </c>
      <c r="O23" s="31"/>
      <c r="P23" s="31" t="s">
        <v>277</v>
      </c>
      <c r="Q23" s="31"/>
      <c r="R23" s="31" t="s">
        <v>277</v>
      </c>
      <c r="S23" s="31"/>
      <c r="T23" s="31" t="s">
        <v>277</v>
      </c>
      <c r="U23" s="31"/>
      <c r="V23" s="31" t="s">
        <v>277</v>
      </c>
      <c r="W23" s="31"/>
      <c r="X23" s="31" t="s">
        <v>277</v>
      </c>
      <c r="Y23" s="31"/>
      <c r="Z23" s="31" t="s">
        <v>277</v>
      </c>
      <c r="AA23" s="31"/>
      <c r="AB23" s="31" t="s">
        <v>277</v>
      </c>
      <c r="AC23" s="31"/>
      <c r="AD23" s="31" t="s">
        <v>277</v>
      </c>
      <c r="AE23" s="175"/>
      <c r="AF23" s="31" t="s">
        <v>277</v>
      </c>
      <c r="AG23" s="31"/>
      <c r="AH23" s="31" t="s">
        <v>277</v>
      </c>
      <c r="AI23" s="28"/>
      <c r="AJ23" s="31" t="s">
        <v>277</v>
      </c>
      <c r="AL23" s="28">
        <v>27893</v>
      </c>
      <c r="AN23" s="28">
        <v>79006</v>
      </c>
      <c r="AP23" s="31" t="s">
        <v>277</v>
      </c>
      <c r="AR23" s="31" t="s">
        <v>277</v>
      </c>
    </row>
    <row r="24" spans="1:48" ht="12" x14ac:dyDescent="0.25">
      <c r="A24" s="80" t="s">
        <v>365</v>
      </c>
      <c r="B24" s="92"/>
      <c r="C24" s="92"/>
      <c r="D24" s="31" t="s">
        <v>277</v>
      </c>
      <c r="E24" s="31"/>
      <c r="F24" s="31" t="s">
        <v>277</v>
      </c>
      <c r="G24" s="31"/>
      <c r="H24" s="31" t="s">
        <v>277</v>
      </c>
      <c r="I24" s="31"/>
      <c r="J24" s="31" t="s">
        <v>277</v>
      </c>
      <c r="K24" s="31"/>
      <c r="L24" s="31" t="s">
        <v>277</v>
      </c>
      <c r="M24" s="31"/>
      <c r="N24" s="31" t="s">
        <v>277</v>
      </c>
      <c r="O24" s="31"/>
      <c r="P24" s="31" t="s">
        <v>277</v>
      </c>
      <c r="Q24" s="31"/>
      <c r="R24" s="31" t="s">
        <v>277</v>
      </c>
      <c r="S24" s="31"/>
      <c r="T24" s="31" t="s">
        <v>277</v>
      </c>
      <c r="U24" s="31"/>
      <c r="V24" s="31" t="s">
        <v>277</v>
      </c>
      <c r="W24" s="31"/>
      <c r="X24" s="31" t="s">
        <v>277</v>
      </c>
      <c r="Y24" s="31"/>
      <c r="Z24" s="31" t="s">
        <v>277</v>
      </c>
      <c r="AA24" s="31"/>
      <c r="AB24" s="31" t="s">
        <v>277</v>
      </c>
      <c r="AC24" s="31"/>
      <c r="AD24" s="31" t="s">
        <v>277</v>
      </c>
      <c r="AE24" s="175"/>
      <c r="AF24" s="31" t="s">
        <v>277</v>
      </c>
      <c r="AG24" s="31"/>
      <c r="AH24" s="31" t="s">
        <v>277</v>
      </c>
      <c r="AI24" s="28"/>
      <c r="AJ24" s="31" t="s">
        <v>277</v>
      </c>
      <c r="AL24" s="31" t="s">
        <v>277</v>
      </c>
      <c r="AN24" s="28">
        <v>39974</v>
      </c>
      <c r="AP24" s="31" t="s">
        <v>277</v>
      </c>
      <c r="AR24" s="31" t="s">
        <v>277</v>
      </c>
    </row>
    <row r="25" spans="1:48" ht="12" x14ac:dyDescent="0.25">
      <c r="A25" s="80" t="s">
        <v>97</v>
      </c>
      <c r="B25" s="80"/>
      <c r="C25" s="80"/>
      <c r="D25" s="15">
        <v>62482</v>
      </c>
      <c r="E25" s="31"/>
      <c r="F25" s="15">
        <v>64630</v>
      </c>
      <c r="G25" s="31"/>
      <c r="H25" s="15">
        <v>74121</v>
      </c>
      <c r="I25" s="31"/>
      <c r="J25" s="15">
        <v>82245</v>
      </c>
      <c r="K25" s="31"/>
      <c r="L25" s="15">
        <v>84622</v>
      </c>
      <c r="M25" s="31"/>
      <c r="N25" s="15">
        <v>74165</v>
      </c>
      <c r="O25" s="31"/>
      <c r="P25" s="15">
        <v>72596</v>
      </c>
      <c r="Q25" s="31"/>
      <c r="R25" s="15">
        <v>71406</v>
      </c>
      <c r="S25" s="31"/>
      <c r="T25" s="15">
        <v>59198</v>
      </c>
      <c r="U25" s="31"/>
      <c r="V25" s="15">
        <v>34895</v>
      </c>
      <c r="W25" s="31"/>
      <c r="X25" s="15">
        <v>27090</v>
      </c>
      <c r="Y25" s="31"/>
      <c r="Z25" s="15">
        <v>36219</v>
      </c>
      <c r="AA25" s="31"/>
      <c r="AB25" s="15">
        <v>31798</v>
      </c>
      <c r="AC25" s="31"/>
      <c r="AD25" s="31">
        <v>24082</v>
      </c>
      <c r="AE25" s="175"/>
      <c r="AF25" s="31">
        <v>14823</v>
      </c>
      <c r="AG25" s="31"/>
      <c r="AH25" s="31">
        <v>902</v>
      </c>
      <c r="AI25" s="28"/>
      <c r="AJ25" s="28">
        <v>1086</v>
      </c>
      <c r="AL25" s="28">
        <v>3457</v>
      </c>
      <c r="AN25" s="28">
        <v>3664</v>
      </c>
      <c r="AP25" s="31" t="s">
        <v>277</v>
      </c>
      <c r="AR25" s="31" t="s">
        <v>277</v>
      </c>
    </row>
    <row r="26" spans="1:48" ht="12" x14ac:dyDescent="0.25">
      <c r="A26" s="80" t="s">
        <v>77</v>
      </c>
      <c r="B26" s="80"/>
      <c r="C26" s="80"/>
      <c r="D26" s="31">
        <v>2170</v>
      </c>
      <c r="E26" s="31"/>
      <c r="F26" s="31">
        <v>4116</v>
      </c>
      <c r="G26" s="31"/>
      <c r="H26" s="31">
        <v>2672</v>
      </c>
      <c r="I26" s="31"/>
      <c r="J26" s="31">
        <v>4179</v>
      </c>
      <c r="K26" s="31"/>
      <c r="L26" s="31">
        <v>1126</v>
      </c>
      <c r="M26" s="31"/>
      <c r="N26" s="31">
        <v>1669</v>
      </c>
      <c r="O26" s="31"/>
      <c r="P26" s="31">
        <v>2369</v>
      </c>
      <c r="Q26" s="31"/>
      <c r="R26" s="31">
        <v>2791</v>
      </c>
      <c r="S26" s="31"/>
      <c r="T26" s="31">
        <v>3074</v>
      </c>
      <c r="U26" s="31"/>
      <c r="V26" s="31">
        <v>2940</v>
      </c>
      <c r="W26" s="31"/>
      <c r="X26" s="31">
        <v>2657</v>
      </c>
      <c r="Y26" s="31"/>
      <c r="Z26" s="31">
        <v>2149</v>
      </c>
      <c r="AA26" s="31"/>
      <c r="AB26" s="31">
        <v>2235</v>
      </c>
      <c r="AC26" s="31"/>
      <c r="AD26" s="31">
        <v>2503</v>
      </c>
      <c r="AE26" s="175"/>
      <c r="AF26" s="31">
        <v>1987</v>
      </c>
      <c r="AG26" s="31"/>
      <c r="AH26" s="31">
        <v>117</v>
      </c>
      <c r="AI26" s="28"/>
      <c r="AJ26" s="28">
        <v>1266</v>
      </c>
      <c r="AL26" s="28">
        <v>3533</v>
      </c>
      <c r="AN26" s="28">
        <v>1766</v>
      </c>
      <c r="AP26" s="31" t="s">
        <v>277</v>
      </c>
      <c r="AR26" s="31" t="s">
        <v>277</v>
      </c>
    </row>
    <row r="27" spans="1:48" ht="12" x14ac:dyDescent="0.25">
      <c r="A27" s="80" t="s">
        <v>98</v>
      </c>
      <c r="B27" s="80"/>
      <c r="C27" s="80"/>
      <c r="D27" s="31"/>
      <c r="E27" s="31"/>
      <c r="F27" s="31"/>
      <c r="G27" s="31"/>
      <c r="H27" s="31"/>
      <c r="I27" s="31"/>
      <c r="J27" s="15"/>
      <c r="K27" s="31"/>
      <c r="L27" s="31" t="s">
        <v>277</v>
      </c>
      <c r="M27" s="31"/>
      <c r="N27" s="31" t="s">
        <v>277</v>
      </c>
      <c r="O27" s="31"/>
      <c r="P27" s="31" t="s">
        <v>277</v>
      </c>
      <c r="Q27" s="31"/>
      <c r="R27" s="31" t="s">
        <v>277</v>
      </c>
      <c r="S27" s="31"/>
      <c r="T27" s="31" t="s">
        <v>277</v>
      </c>
      <c r="U27" s="31"/>
      <c r="V27" s="31" t="s">
        <v>277</v>
      </c>
      <c r="W27" s="31"/>
      <c r="X27" s="31" t="s">
        <v>277</v>
      </c>
      <c r="Y27" s="31"/>
      <c r="Z27" s="31" t="s">
        <v>277</v>
      </c>
      <c r="AA27" s="31"/>
      <c r="AB27" s="31" t="s">
        <v>277</v>
      </c>
      <c r="AC27" s="31"/>
      <c r="AD27" s="31" t="s">
        <v>277</v>
      </c>
      <c r="AE27" s="175"/>
      <c r="AF27" s="31" t="s">
        <v>277</v>
      </c>
      <c r="AG27" s="31"/>
      <c r="AH27" s="31" t="s">
        <v>277</v>
      </c>
      <c r="AI27" s="28"/>
      <c r="AJ27" s="31" t="s">
        <v>277</v>
      </c>
      <c r="AL27" s="28">
        <v>24145</v>
      </c>
      <c r="AN27" s="31" t="s">
        <v>277</v>
      </c>
      <c r="AP27" s="31" t="s">
        <v>277</v>
      </c>
      <c r="AR27" s="31" t="s">
        <v>277</v>
      </c>
    </row>
    <row r="28" spans="1:48" ht="12" x14ac:dyDescent="0.25">
      <c r="A28" s="80" t="s">
        <v>110</v>
      </c>
      <c r="B28" s="80"/>
      <c r="C28" s="80"/>
      <c r="D28" s="31" t="s">
        <v>277</v>
      </c>
      <c r="E28" s="31"/>
      <c r="F28" s="31" t="s">
        <v>277</v>
      </c>
      <c r="G28" s="31"/>
      <c r="H28" s="31" t="s">
        <v>277</v>
      </c>
      <c r="I28" s="31"/>
      <c r="J28" s="31">
        <v>8259</v>
      </c>
      <c r="K28" s="31"/>
      <c r="L28" s="31">
        <v>236704</v>
      </c>
      <c r="M28" s="31"/>
      <c r="N28" s="31">
        <v>191614</v>
      </c>
      <c r="O28" s="31"/>
      <c r="P28" s="31">
        <v>216744</v>
      </c>
      <c r="Q28" s="31"/>
      <c r="R28" s="31">
        <v>229461</v>
      </c>
      <c r="S28" s="31"/>
      <c r="T28" s="31">
        <v>283889</v>
      </c>
      <c r="U28" s="31"/>
      <c r="V28" s="31">
        <v>533794</v>
      </c>
      <c r="W28" s="31"/>
      <c r="X28" s="31">
        <v>674386</v>
      </c>
      <c r="Y28" s="31"/>
      <c r="Z28" s="31">
        <v>339389</v>
      </c>
      <c r="AA28" s="31"/>
      <c r="AB28" s="31">
        <v>316234</v>
      </c>
      <c r="AC28" s="31"/>
      <c r="AD28" s="31">
        <v>329986</v>
      </c>
      <c r="AE28" s="175"/>
      <c r="AF28" s="31">
        <v>219797</v>
      </c>
      <c r="AG28" s="31"/>
      <c r="AH28" s="31">
        <v>46888</v>
      </c>
      <c r="AI28" s="28"/>
      <c r="AJ28" s="28">
        <v>38189</v>
      </c>
      <c r="AL28" s="28">
        <v>10663</v>
      </c>
      <c r="AN28" s="31" t="s">
        <v>277</v>
      </c>
      <c r="AP28" s="31" t="s">
        <v>277</v>
      </c>
      <c r="AR28" s="31" t="s">
        <v>277</v>
      </c>
    </row>
    <row r="29" spans="1:48" ht="12" x14ac:dyDescent="0.25">
      <c r="A29" s="80" t="s">
        <v>366</v>
      </c>
      <c r="D29" s="31" t="s">
        <v>277</v>
      </c>
      <c r="E29" s="31"/>
      <c r="F29" s="31" t="s">
        <v>277</v>
      </c>
      <c r="G29" s="31"/>
      <c r="H29" s="31" t="s">
        <v>277</v>
      </c>
      <c r="I29" s="31"/>
      <c r="J29" s="31" t="s">
        <v>277</v>
      </c>
      <c r="K29" s="31"/>
      <c r="L29" s="31" t="s">
        <v>277</v>
      </c>
      <c r="M29" s="31"/>
      <c r="N29" s="31" t="s">
        <v>277</v>
      </c>
      <c r="O29" s="31"/>
      <c r="P29" s="31" t="s">
        <v>277</v>
      </c>
      <c r="Q29" s="31"/>
      <c r="R29" s="31" t="s">
        <v>277</v>
      </c>
      <c r="S29" s="31"/>
      <c r="T29" s="31" t="s">
        <v>277</v>
      </c>
      <c r="U29" s="31"/>
      <c r="V29" s="31" t="s">
        <v>277</v>
      </c>
      <c r="W29" s="31"/>
      <c r="X29" s="31" t="s">
        <v>277</v>
      </c>
      <c r="Y29" s="31"/>
      <c r="Z29" s="31" t="s">
        <v>277</v>
      </c>
      <c r="AA29" s="31"/>
      <c r="AB29" s="31" t="s">
        <v>277</v>
      </c>
      <c r="AC29" s="31"/>
      <c r="AD29" s="31" t="s">
        <v>277</v>
      </c>
      <c r="AE29" s="175"/>
      <c r="AF29" s="31" t="s">
        <v>277</v>
      </c>
      <c r="AG29" s="31"/>
      <c r="AH29" s="31" t="s">
        <v>277</v>
      </c>
      <c r="AI29" s="28"/>
      <c r="AJ29" s="31" t="s">
        <v>277</v>
      </c>
      <c r="AL29" s="28">
        <v>3987</v>
      </c>
      <c r="AN29" s="31" t="s">
        <v>277</v>
      </c>
      <c r="AP29" s="31" t="s">
        <v>277</v>
      </c>
      <c r="AR29" s="31" t="s">
        <v>277</v>
      </c>
    </row>
    <row r="30" spans="1:48" ht="12" x14ac:dyDescent="0.25">
      <c r="A30" s="80" t="s">
        <v>83</v>
      </c>
      <c r="B30" s="80"/>
      <c r="C30" s="80"/>
      <c r="D30" s="31" t="s">
        <v>277</v>
      </c>
      <c r="E30" s="31"/>
      <c r="F30" s="31" t="s">
        <v>277</v>
      </c>
      <c r="G30" s="31"/>
      <c r="H30" s="31" t="s">
        <v>277</v>
      </c>
      <c r="I30" s="31"/>
      <c r="J30" s="31" t="s">
        <v>277</v>
      </c>
      <c r="K30" s="31"/>
      <c r="L30" s="31" t="s">
        <v>277</v>
      </c>
      <c r="M30" s="31"/>
      <c r="N30" s="31" t="s">
        <v>277</v>
      </c>
      <c r="O30" s="31"/>
      <c r="P30" s="31" t="s">
        <v>277</v>
      </c>
      <c r="Q30" s="31"/>
      <c r="R30" s="31" t="s">
        <v>277</v>
      </c>
      <c r="S30" s="31"/>
      <c r="T30" s="15" t="s">
        <v>277</v>
      </c>
      <c r="U30" s="31"/>
      <c r="V30" s="31" t="s">
        <v>277</v>
      </c>
      <c r="W30" s="31"/>
      <c r="X30" s="31" t="s">
        <v>277</v>
      </c>
      <c r="Y30" s="31"/>
      <c r="Z30" s="31" t="s">
        <v>277</v>
      </c>
      <c r="AA30" s="31"/>
      <c r="AB30" s="31" t="s">
        <v>277</v>
      </c>
      <c r="AC30" s="31"/>
      <c r="AD30" s="31" t="s">
        <v>277</v>
      </c>
      <c r="AE30" s="175"/>
      <c r="AF30" s="31" t="s">
        <v>277</v>
      </c>
      <c r="AG30" s="31"/>
      <c r="AH30" s="31">
        <v>24920</v>
      </c>
      <c r="AI30" s="28"/>
      <c r="AJ30" s="28">
        <v>489</v>
      </c>
      <c r="AL30" s="31" t="s">
        <v>277</v>
      </c>
      <c r="AN30" s="31" t="s">
        <v>277</v>
      </c>
      <c r="AP30" s="31" t="s">
        <v>277</v>
      </c>
      <c r="AR30" s="31" t="s">
        <v>277</v>
      </c>
    </row>
    <row r="31" spans="1:48" ht="12" x14ac:dyDescent="0.25">
      <c r="A31" s="80" t="s">
        <v>318</v>
      </c>
      <c r="B31" s="80"/>
      <c r="C31" s="80"/>
      <c r="D31" s="31">
        <v>880105</v>
      </c>
      <c r="E31" s="31"/>
      <c r="F31" s="31">
        <v>1107425</v>
      </c>
      <c r="G31" s="31"/>
      <c r="H31" s="31">
        <v>1215562</v>
      </c>
      <c r="I31" s="31"/>
      <c r="J31" s="31">
        <v>1150756</v>
      </c>
      <c r="K31" s="31"/>
      <c r="L31" s="31">
        <v>1124536</v>
      </c>
      <c r="M31" s="31"/>
      <c r="N31" s="31">
        <v>1110058</v>
      </c>
      <c r="O31" s="31"/>
      <c r="P31" s="31">
        <v>1161527</v>
      </c>
      <c r="Q31" s="31"/>
      <c r="R31" s="31">
        <v>1163359</v>
      </c>
      <c r="S31" s="31"/>
      <c r="T31" s="31">
        <v>1109250</v>
      </c>
      <c r="U31" s="31"/>
      <c r="V31" s="31">
        <v>1132279</v>
      </c>
      <c r="W31" s="31"/>
      <c r="X31" s="31">
        <v>1183642</v>
      </c>
      <c r="Y31" s="31"/>
      <c r="Z31" s="31">
        <v>1004195</v>
      </c>
      <c r="AA31" s="31"/>
      <c r="AB31" s="31">
        <v>939456</v>
      </c>
      <c r="AC31" s="31"/>
      <c r="AD31" s="31">
        <v>815198</v>
      </c>
      <c r="AE31" s="175"/>
      <c r="AF31" s="31">
        <v>675629</v>
      </c>
      <c r="AG31" s="31"/>
      <c r="AH31" s="31">
        <v>69733</v>
      </c>
      <c r="AI31" s="28"/>
      <c r="AJ31" s="31" t="s">
        <v>277</v>
      </c>
      <c r="AL31" s="31" t="s">
        <v>277</v>
      </c>
      <c r="AN31" s="31" t="s">
        <v>277</v>
      </c>
      <c r="AP31" s="31" t="s">
        <v>277</v>
      </c>
      <c r="AR31" s="31" t="s">
        <v>277</v>
      </c>
    </row>
    <row r="32" spans="1:48" ht="12" x14ac:dyDescent="0.25">
      <c r="A32" s="80" t="s">
        <v>76</v>
      </c>
      <c r="B32" s="80"/>
      <c r="C32" s="80"/>
      <c r="D32" s="15">
        <v>615</v>
      </c>
      <c r="E32" s="31"/>
      <c r="F32" s="31">
        <v>2873</v>
      </c>
      <c r="G32" s="31"/>
      <c r="H32" s="15">
        <v>124521</v>
      </c>
      <c r="I32" s="31"/>
      <c r="J32" s="31">
        <v>161517</v>
      </c>
      <c r="K32" s="31"/>
      <c r="L32" s="15">
        <v>1669</v>
      </c>
      <c r="M32" s="31"/>
      <c r="N32" s="31">
        <v>68624</v>
      </c>
      <c r="O32" s="31"/>
      <c r="P32" s="31">
        <v>81201</v>
      </c>
      <c r="Q32" s="31"/>
      <c r="R32" s="31">
        <v>247201</v>
      </c>
      <c r="S32" s="31"/>
      <c r="T32" s="15">
        <v>537476</v>
      </c>
      <c r="U32" s="31"/>
      <c r="V32" s="15">
        <v>886488</v>
      </c>
      <c r="W32" s="31"/>
      <c r="X32" s="31">
        <v>910303</v>
      </c>
      <c r="Y32" s="31"/>
      <c r="Z32" s="31">
        <v>911780</v>
      </c>
      <c r="AA32" s="31"/>
      <c r="AB32" s="31">
        <v>1124922</v>
      </c>
      <c r="AC32" s="31"/>
      <c r="AD32" s="31">
        <v>1030808</v>
      </c>
      <c r="AE32" s="175"/>
      <c r="AF32" s="31">
        <v>841351</v>
      </c>
      <c r="AG32" s="31"/>
      <c r="AH32" s="31">
        <v>65870</v>
      </c>
      <c r="AI32" s="28"/>
      <c r="AJ32" s="31" t="s">
        <v>277</v>
      </c>
      <c r="AL32" s="31" t="s">
        <v>277</v>
      </c>
      <c r="AN32" s="31" t="s">
        <v>277</v>
      </c>
      <c r="AP32" s="31" t="s">
        <v>277</v>
      </c>
      <c r="AR32" s="31" t="s">
        <v>277</v>
      </c>
    </row>
    <row r="33" spans="1:44" ht="12" x14ac:dyDescent="0.25">
      <c r="A33" s="80" t="s">
        <v>75</v>
      </c>
      <c r="B33" s="80"/>
      <c r="C33" s="80"/>
      <c r="D33" s="31" t="s">
        <v>277</v>
      </c>
      <c r="E33" s="31"/>
      <c r="F33" s="31" t="s">
        <v>277</v>
      </c>
      <c r="G33" s="31"/>
      <c r="H33" s="31">
        <v>2993</v>
      </c>
      <c r="I33" s="31"/>
      <c r="J33" s="31">
        <v>8511</v>
      </c>
      <c r="K33" s="31"/>
      <c r="L33" s="31">
        <v>69889</v>
      </c>
      <c r="M33" s="31"/>
      <c r="N33" s="31">
        <v>127910</v>
      </c>
      <c r="O33" s="31"/>
      <c r="P33" s="31">
        <v>131102</v>
      </c>
      <c r="Q33" s="31"/>
      <c r="R33" s="31">
        <v>169722</v>
      </c>
      <c r="S33" s="31"/>
      <c r="T33" s="31">
        <v>203548</v>
      </c>
      <c r="U33" s="31"/>
      <c r="V33" s="31">
        <v>160455</v>
      </c>
      <c r="W33" s="31"/>
      <c r="X33" s="31">
        <v>134172</v>
      </c>
      <c r="Y33" s="31"/>
      <c r="Z33" s="31">
        <v>126393</v>
      </c>
      <c r="AA33" s="31"/>
      <c r="AB33" s="31">
        <v>174286</v>
      </c>
      <c r="AC33" s="31"/>
      <c r="AD33" s="31">
        <v>146017</v>
      </c>
      <c r="AE33" s="175"/>
      <c r="AF33" s="31">
        <v>144891</v>
      </c>
      <c r="AG33" s="31"/>
      <c r="AH33" s="31">
        <v>11247</v>
      </c>
      <c r="AI33" s="28"/>
      <c r="AJ33" s="31" t="s">
        <v>277</v>
      </c>
      <c r="AL33" s="31" t="s">
        <v>277</v>
      </c>
      <c r="AN33" s="31" t="s">
        <v>277</v>
      </c>
      <c r="AP33" s="31" t="s">
        <v>277</v>
      </c>
      <c r="AR33" s="31" t="s">
        <v>277</v>
      </c>
    </row>
    <row r="34" spans="1:44" ht="12" x14ac:dyDescent="0.25">
      <c r="A34" s="80" t="s">
        <v>499</v>
      </c>
      <c r="B34" s="80"/>
      <c r="C34" s="80"/>
      <c r="D34" s="31" t="s">
        <v>277</v>
      </c>
      <c r="E34" s="31"/>
      <c r="F34" s="31" t="s">
        <v>277</v>
      </c>
      <c r="G34" s="31"/>
      <c r="H34" s="31" t="s">
        <v>277</v>
      </c>
      <c r="I34" s="31"/>
      <c r="J34" s="31" t="s">
        <v>277</v>
      </c>
      <c r="K34" s="31"/>
      <c r="L34" s="31" t="s">
        <v>277</v>
      </c>
      <c r="M34" s="31"/>
      <c r="N34" s="31" t="s">
        <v>277</v>
      </c>
      <c r="O34" s="31"/>
      <c r="P34" s="31" t="s">
        <v>277</v>
      </c>
      <c r="Q34" s="31"/>
      <c r="R34" s="31" t="s">
        <v>277</v>
      </c>
      <c r="S34" s="31"/>
      <c r="T34" s="31" t="s">
        <v>277</v>
      </c>
      <c r="U34" s="31"/>
      <c r="V34" s="31" t="s">
        <v>277</v>
      </c>
      <c r="W34" s="31"/>
      <c r="X34" s="31" t="s">
        <v>277</v>
      </c>
      <c r="Y34" s="31"/>
      <c r="Z34" s="31">
        <v>23361</v>
      </c>
      <c r="AA34" s="31"/>
      <c r="AB34" s="31" t="s">
        <v>277</v>
      </c>
      <c r="AC34" s="31"/>
      <c r="AD34" s="31">
        <v>242</v>
      </c>
      <c r="AE34" s="175"/>
      <c r="AF34" s="31">
        <v>13696</v>
      </c>
      <c r="AG34" s="31"/>
      <c r="AH34" s="31">
        <v>3267</v>
      </c>
      <c r="AI34" s="28"/>
      <c r="AJ34" s="31" t="s">
        <v>277</v>
      </c>
      <c r="AL34" s="31" t="s">
        <v>277</v>
      </c>
      <c r="AN34" s="31" t="s">
        <v>277</v>
      </c>
      <c r="AP34" s="31" t="s">
        <v>277</v>
      </c>
      <c r="AR34" s="31" t="s">
        <v>277</v>
      </c>
    </row>
    <row r="35" spans="1:44" ht="12" x14ac:dyDescent="0.25">
      <c r="A35" s="80" t="s">
        <v>377</v>
      </c>
      <c r="B35" s="80"/>
      <c r="C35" s="80"/>
      <c r="D35" s="31">
        <v>533</v>
      </c>
      <c r="E35" s="31"/>
      <c r="F35" s="31">
        <v>1987</v>
      </c>
      <c r="G35" s="31"/>
      <c r="H35" s="31">
        <v>211</v>
      </c>
      <c r="I35" s="31"/>
      <c r="J35" s="31">
        <v>3136</v>
      </c>
      <c r="K35" s="31"/>
      <c r="L35" s="31">
        <v>632</v>
      </c>
      <c r="M35" s="31"/>
      <c r="N35" s="31">
        <v>399</v>
      </c>
      <c r="O35" s="31"/>
      <c r="P35" s="31">
        <v>300</v>
      </c>
      <c r="Q35" s="31"/>
      <c r="R35" s="31">
        <v>1374</v>
      </c>
      <c r="S35" s="31"/>
      <c r="T35" s="31">
        <v>160</v>
      </c>
      <c r="U35" s="31"/>
      <c r="V35" s="31">
        <v>364</v>
      </c>
      <c r="W35" s="31"/>
      <c r="X35" s="31">
        <v>952</v>
      </c>
      <c r="Y35" s="31"/>
      <c r="Z35" s="31">
        <v>3051</v>
      </c>
      <c r="AA35" s="31"/>
      <c r="AB35" s="31">
        <v>1943</v>
      </c>
      <c r="AC35" s="31"/>
      <c r="AD35" s="31">
        <v>2525</v>
      </c>
      <c r="AE35" s="175"/>
      <c r="AF35" s="31">
        <v>4219</v>
      </c>
      <c r="AG35" s="31"/>
      <c r="AH35" s="31">
        <v>474</v>
      </c>
      <c r="AI35" s="28"/>
      <c r="AJ35" s="31" t="s">
        <v>277</v>
      </c>
      <c r="AL35" s="31" t="s">
        <v>277</v>
      </c>
      <c r="AN35" s="31" t="s">
        <v>277</v>
      </c>
      <c r="AP35" s="31" t="s">
        <v>277</v>
      </c>
      <c r="AR35" s="31" t="s">
        <v>277</v>
      </c>
    </row>
    <row r="36" spans="1:44" ht="12" x14ac:dyDescent="0.25">
      <c r="A36" s="80" t="s">
        <v>70</v>
      </c>
      <c r="B36" s="80"/>
      <c r="C36" s="80"/>
      <c r="D36" s="31">
        <v>1464476</v>
      </c>
      <c r="E36" s="31"/>
      <c r="F36" s="31">
        <v>1388671</v>
      </c>
      <c r="G36" s="31"/>
      <c r="H36" s="31">
        <v>1528080</v>
      </c>
      <c r="I36" s="31"/>
      <c r="J36" s="31">
        <v>1202873</v>
      </c>
      <c r="K36" s="31"/>
      <c r="L36" s="31">
        <v>1551007</v>
      </c>
      <c r="M36" s="31"/>
      <c r="N36" s="31">
        <v>1700815</v>
      </c>
      <c r="O36" s="31"/>
      <c r="P36" s="31">
        <v>1847270</v>
      </c>
      <c r="Q36" s="31"/>
      <c r="R36" s="31">
        <v>2075325</v>
      </c>
      <c r="S36" s="31"/>
      <c r="T36" s="31">
        <v>1794747</v>
      </c>
      <c r="U36" s="31"/>
      <c r="V36" s="31">
        <v>1363187</v>
      </c>
      <c r="W36" s="31"/>
      <c r="X36" s="31">
        <v>1314740</v>
      </c>
      <c r="Y36" s="31"/>
      <c r="Z36" s="31">
        <v>1317030</v>
      </c>
      <c r="AA36" s="31"/>
      <c r="AB36" s="31">
        <v>1127771</v>
      </c>
      <c r="AC36" s="31"/>
      <c r="AD36" s="31">
        <v>676417</v>
      </c>
      <c r="AE36" s="175"/>
      <c r="AF36" s="31">
        <v>357999</v>
      </c>
      <c r="AG36" s="31"/>
      <c r="AH36" s="31" t="s">
        <v>277</v>
      </c>
      <c r="AI36" s="28"/>
      <c r="AJ36" s="31" t="s">
        <v>277</v>
      </c>
      <c r="AL36" s="31" t="s">
        <v>277</v>
      </c>
      <c r="AN36" s="31" t="s">
        <v>277</v>
      </c>
      <c r="AP36" s="31" t="s">
        <v>277</v>
      </c>
      <c r="AR36" s="31" t="s">
        <v>277</v>
      </c>
    </row>
    <row r="37" spans="1:44" ht="12" x14ac:dyDescent="0.25">
      <c r="A37" s="80" t="s">
        <v>264</v>
      </c>
      <c r="B37" s="80"/>
      <c r="C37" s="80"/>
      <c r="D37" s="31">
        <v>12926</v>
      </c>
      <c r="E37" s="31"/>
      <c r="F37" s="31">
        <v>18885</v>
      </c>
      <c r="G37" s="31"/>
      <c r="H37" s="31">
        <v>18765</v>
      </c>
      <c r="I37" s="31"/>
      <c r="J37" s="31">
        <v>21873</v>
      </c>
      <c r="K37" s="31"/>
      <c r="L37" s="31">
        <v>31429</v>
      </c>
      <c r="M37" s="31"/>
      <c r="N37" s="31">
        <v>64235</v>
      </c>
      <c r="O37" s="31"/>
      <c r="P37" s="31">
        <v>64257</v>
      </c>
      <c r="Q37" s="31"/>
      <c r="R37" s="31">
        <v>19058</v>
      </c>
      <c r="S37" s="31"/>
      <c r="T37" s="31">
        <v>16428</v>
      </c>
      <c r="U37" s="31"/>
      <c r="V37" s="15">
        <v>49188</v>
      </c>
      <c r="W37" s="31"/>
      <c r="X37" s="15">
        <v>36037</v>
      </c>
      <c r="Y37" s="31"/>
      <c r="Z37" s="15">
        <v>9662</v>
      </c>
      <c r="AA37" s="31"/>
      <c r="AB37" s="15">
        <v>10192</v>
      </c>
      <c r="AC37" s="31"/>
      <c r="AD37" s="15">
        <v>10780</v>
      </c>
      <c r="AE37" s="175"/>
      <c r="AF37" s="15">
        <v>1141</v>
      </c>
      <c r="AG37" s="31"/>
      <c r="AH37" s="31" t="s">
        <v>277</v>
      </c>
      <c r="AI37" s="28"/>
      <c r="AJ37" s="31" t="s">
        <v>277</v>
      </c>
      <c r="AL37" s="31" t="s">
        <v>277</v>
      </c>
      <c r="AN37" s="31" t="s">
        <v>277</v>
      </c>
      <c r="AP37" s="31" t="s">
        <v>277</v>
      </c>
      <c r="AR37" s="31" t="s">
        <v>277</v>
      </c>
    </row>
    <row r="38" spans="1:44" ht="12" x14ac:dyDescent="0.25">
      <c r="A38" s="80" t="s">
        <v>498</v>
      </c>
      <c r="B38" s="80"/>
      <c r="C38" s="80"/>
      <c r="D38" s="31">
        <v>2416402</v>
      </c>
      <c r="E38" s="31"/>
      <c r="F38" s="31">
        <v>1911988</v>
      </c>
      <c r="G38" s="31"/>
      <c r="H38" s="31">
        <v>1895441</v>
      </c>
      <c r="I38" s="31"/>
      <c r="J38" s="15">
        <v>2185577</v>
      </c>
      <c r="K38" s="31"/>
      <c r="L38" s="15">
        <v>1051280</v>
      </c>
      <c r="M38" s="31"/>
      <c r="N38" s="31">
        <v>503311</v>
      </c>
      <c r="O38" s="31"/>
      <c r="P38" s="15">
        <v>588357</v>
      </c>
      <c r="Q38" s="31"/>
      <c r="R38" s="15">
        <v>401547</v>
      </c>
      <c r="S38" s="31"/>
      <c r="T38" s="15">
        <v>1176</v>
      </c>
      <c r="U38" s="31"/>
      <c r="V38" s="31" t="s">
        <v>277</v>
      </c>
      <c r="W38" s="31"/>
      <c r="X38" s="15" t="s">
        <v>277</v>
      </c>
      <c r="Y38" s="31"/>
      <c r="Z38" s="31" t="s">
        <v>277</v>
      </c>
      <c r="AA38" s="31"/>
      <c r="AB38" s="31" t="s">
        <v>277</v>
      </c>
      <c r="AC38" s="31"/>
      <c r="AD38" s="31" t="s">
        <v>277</v>
      </c>
      <c r="AE38" s="175"/>
      <c r="AF38" s="15" t="s">
        <v>277</v>
      </c>
      <c r="AG38" s="31"/>
      <c r="AH38" s="31" t="s">
        <v>277</v>
      </c>
      <c r="AI38" s="28"/>
      <c r="AJ38" s="31" t="s">
        <v>277</v>
      </c>
      <c r="AL38" s="31" t="s">
        <v>277</v>
      </c>
      <c r="AN38" s="31" t="s">
        <v>277</v>
      </c>
      <c r="AP38" s="31" t="s">
        <v>277</v>
      </c>
      <c r="AR38" s="31" t="s">
        <v>277</v>
      </c>
    </row>
    <row r="39" spans="1:44" ht="12" x14ac:dyDescent="0.25">
      <c r="A39" s="80" t="s">
        <v>95</v>
      </c>
      <c r="B39" s="80"/>
      <c r="C39" s="80"/>
      <c r="D39" s="31">
        <v>397441</v>
      </c>
      <c r="E39" s="31"/>
      <c r="F39" s="31">
        <v>480400</v>
      </c>
      <c r="G39" s="31"/>
      <c r="H39" s="31">
        <v>296633</v>
      </c>
      <c r="I39" s="31"/>
      <c r="J39" s="31" t="s">
        <v>277</v>
      </c>
      <c r="K39" s="31"/>
      <c r="L39" s="31" t="s">
        <v>277</v>
      </c>
      <c r="M39" s="31"/>
      <c r="N39" s="31">
        <v>48</v>
      </c>
      <c r="O39" s="31"/>
      <c r="P39" s="31" t="s">
        <v>277</v>
      </c>
      <c r="Q39" s="31"/>
      <c r="R39" s="31" t="s">
        <v>277</v>
      </c>
      <c r="S39" s="31"/>
      <c r="T39" s="31" t="s">
        <v>277</v>
      </c>
      <c r="U39" s="31"/>
      <c r="V39" s="31">
        <v>60</v>
      </c>
      <c r="W39" s="31"/>
      <c r="X39" s="31" t="s">
        <v>277</v>
      </c>
      <c r="Y39" s="31"/>
      <c r="Z39" s="31">
        <v>51206</v>
      </c>
      <c r="AA39" s="31"/>
      <c r="AB39" s="31">
        <v>1336</v>
      </c>
      <c r="AC39" s="31"/>
      <c r="AD39" s="31">
        <v>6788</v>
      </c>
      <c r="AE39" s="199"/>
      <c r="AF39" s="31" t="s">
        <v>277</v>
      </c>
      <c r="AG39" s="31"/>
      <c r="AH39" s="31" t="s">
        <v>277</v>
      </c>
      <c r="AI39" s="28"/>
      <c r="AJ39" s="31" t="s">
        <v>277</v>
      </c>
      <c r="AL39" s="31" t="s">
        <v>277</v>
      </c>
      <c r="AN39" s="31" t="s">
        <v>277</v>
      </c>
      <c r="AP39" s="31" t="s">
        <v>277</v>
      </c>
      <c r="AR39" s="31" t="s">
        <v>277</v>
      </c>
    </row>
    <row r="40" spans="1:44" ht="12" x14ac:dyDescent="0.25">
      <c r="A40" s="29" t="s">
        <v>428</v>
      </c>
      <c r="B40" s="151"/>
      <c r="C40" s="151"/>
      <c r="D40" s="200">
        <v>415757</v>
      </c>
      <c r="E40" s="201"/>
      <c r="F40" s="200">
        <v>542127</v>
      </c>
      <c r="G40" s="200"/>
      <c r="H40" s="200">
        <v>275386</v>
      </c>
      <c r="I40" s="200"/>
      <c r="J40" s="200">
        <v>265385</v>
      </c>
      <c r="K40" s="200"/>
      <c r="L40" s="200">
        <v>352077</v>
      </c>
      <c r="M40" s="200"/>
      <c r="N40" s="200">
        <v>855124</v>
      </c>
      <c r="O40" s="200"/>
      <c r="P40" s="200">
        <v>453572</v>
      </c>
      <c r="Q40" s="200"/>
      <c r="R40" s="67">
        <v>365816</v>
      </c>
      <c r="S40" s="200"/>
      <c r="T40" s="67">
        <v>595334</v>
      </c>
      <c r="U40" s="200"/>
      <c r="V40" s="200">
        <v>386007</v>
      </c>
      <c r="W40" s="200"/>
      <c r="X40" s="200">
        <v>203880</v>
      </c>
      <c r="Y40" s="201"/>
      <c r="Z40" s="200">
        <v>162049</v>
      </c>
      <c r="AA40" s="67"/>
      <c r="AB40" s="200">
        <v>192305</v>
      </c>
      <c r="AC40" s="200"/>
      <c r="AD40" s="164">
        <v>74870</v>
      </c>
      <c r="AE40" s="202"/>
      <c r="AF40" s="143">
        <v>7491</v>
      </c>
      <c r="AG40" s="143"/>
      <c r="AH40" s="143">
        <v>6139</v>
      </c>
      <c r="AI40" s="29"/>
      <c r="AJ40" s="90">
        <v>4858</v>
      </c>
      <c r="AK40" s="29"/>
      <c r="AL40" s="90">
        <v>4554</v>
      </c>
      <c r="AM40" s="29"/>
      <c r="AN40" s="90">
        <v>3054</v>
      </c>
      <c r="AO40" s="29"/>
      <c r="AP40" s="90">
        <v>3445</v>
      </c>
      <c r="AQ40" s="29"/>
      <c r="AR40" s="90">
        <v>4522</v>
      </c>
    </row>
    <row r="41" spans="1:44" x14ac:dyDescent="0.2">
      <c r="AP41" s="28"/>
    </row>
    <row r="43" spans="1:44" x14ac:dyDescent="0.2">
      <c r="AP43" s="28"/>
    </row>
  </sheetData>
  <sortState xmlns:xlrd2="http://schemas.microsoft.com/office/spreadsheetml/2017/richdata2" ref="A9:AR40">
    <sortCondition descending="1" ref="AR9:AR40"/>
  </sortState>
  <pageMargins left="0.75" right="0.75" top="1" bottom="1" header="0.5" footer="0.5"/>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X78"/>
  <sheetViews>
    <sheetView showGridLines="0" zoomScaleNormal="100" workbookViewId="0">
      <pane xSplit="1" ySplit="7" topLeftCell="B8" activePane="bottomRight" state="frozen"/>
      <selection pane="topRight" activeCell="B1" sqref="B1"/>
      <selection pane="bottomLeft" activeCell="A8" sqref="A8"/>
      <selection pane="bottomRight"/>
    </sheetView>
  </sheetViews>
  <sheetFormatPr defaultColWidth="9.109375" defaultRowHeight="13.8" outlineLevelCol="1" x14ac:dyDescent="0.25"/>
  <cols>
    <col min="1" max="1" width="22.44140625" style="118" customWidth="1"/>
    <col min="2" max="2" width="3.5546875" style="118" customWidth="1"/>
    <col min="3" max="7" width="8.88671875" style="118" hidden="1" customWidth="1" outlineLevel="1"/>
    <col min="8" max="8" width="0" style="118" hidden="1" customWidth="1" outlineLevel="1"/>
    <col min="9" max="13" width="8.88671875" style="118" hidden="1" customWidth="1" outlineLevel="1"/>
    <col min="14" max="14" width="11.6640625" style="118" customWidth="1" collapsed="1"/>
    <col min="15" max="23" width="13.33203125" style="118" customWidth="1"/>
    <col min="24" max="24" width="11" style="118" bestFit="1" customWidth="1"/>
    <col min="25" max="16384" width="9.109375" style="118"/>
  </cols>
  <sheetData>
    <row r="1" spans="1:23" x14ac:dyDescent="0.25">
      <c r="A1" s="1" t="s">
        <v>486</v>
      </c>
      <c r="B1" s="1" t="s">
        <v>566</v>
      </c>
      <c r="C1" s="25"/>
      <c r="D1" s="1"/>
      <c r="E1" s="1"/>
      <c r="F1" s="1"/>
      <c r="G1" s="1"/>
      <c r="H1" s="1"/>
      <c r="I1" s="1"/>
      <c r="J1" s="1"/>
      <c r="K1" s="1"/>
      <c r="L1" s="1"/>
      <c r="M1" s="1"/>
      <c r="N1" s="1"/>
      <c r="O1" s="1"/>
      <c r="P1" s="1"/>
      <c r="Q1" s="25"/>
    </row>
    <row r="2" spans="1:23" ht="14.4" x14ac:dyDescent="0.3">
      <c r="A2" s="25"/>
      <c r="B2" s="1" t="s">
        <v>766</v>
      </c>
      <c r="C2" s="25"/>
      <c r="D2" s="1"/>
      <c r="E2" s="1"/>
      <c r="F2" s="1"/>
      <c r="G2" s="1"/>
      <c r="H2" s="1"/>
      <c r="I2" s="1"/>
      <c r="J2" s="1"/>
      <c r="K2" s="1"/>
      <c r="L2" s="1"/>
      <c r="M2" s="1"/>
      <c r="N2" s="3"/>
      <c r="O2" s="3"/>
      <c r="P2" s="3"/>
      <c r="Q2" s="25"/>
    </row>
    <row r="3" spans="1:23" x14ac:dyDescent="0.25">
      <c r="A3" s="25"/>
      <c r="B3" s="39" t="s">
        <v>429</v>
      </c>
      <c r="C3" s="25"/>
      <c r="D3" s="3"/>
      <c r="E3" s="3"/>
      <c r="F3" s="3"/>
      <c r="G3" s="3"/>
      <c r="H3" s="3"/>
      <c r="I3" s="3"/>
      <c r="J3" s="3"/>
      <c r="K3" s="3"/>
      <c r="L3" s="3"/>
      <c r="M3" s="3"/>
      <c r="N3" s="3"/>
      <c r="O3" s="3"/>
      <c r="P3" s="3"/>
      <c r="Q3" s="25"/>
    </row>
    <row r="4" spans="1:23" ht="14.4" x14ac:dyDescent="0.3">
      <c r="A4" s="25"/>
      <c r="B4" s="39" t="s">
        <v>767</v>
      </c>
      <c r="C4" s="25"/>
      <c r="D4" s="3"/>
      <c r="E4" s="3"/>
      <c r="F4" s="3"/>
      <c r="G4" s="3"/>
      <c r="H4" s="3"/>
      <c r="I4" s="3"/>
      <c r="J4" s="3"/>
      <c r="K4" s="3"/>
      <c r="L4" s="3"/>
      <c r="M4" s="3"/>
      <c r="N4" s="3"/>
      <c r="O4" s="3"/>
      <c r="P4" s="3"/>
      <c r="Q4" s="25"/>
    </row>
    <row r="5" spans="1:23" x14ac:dyDescent="0.25">
      <c r="A5" s="3"/>
      <c r="B5" s="3"/>
      <c r="C5" s="3"/>
      <c r="D5" s="3"/>
      <c r="E5" s="3"/>
      <c r="F5" s="3"/>
      <c r="G5" s="3"/>
      <c r="H5" s="3"/>
      <c r="I5" s="3"/>
      <c r="J5" s="3"/>
      <c r="K5" s="3"/>
      <c r="L5" s="3"/>
      <c r="M5" s="3"/>
      <c r="N5" s="3"/>
      <c r="O5" s="3"/>
      <c r="P5" s="3"/>
      <c r="Q5" s="29"/>
      <c r="R5" s="123"/>
      <c r="S5" s="123"/>
      <c r="T5" s="124"/>
      <c r="V5" s="124"/>
      <c r="W5" s="124"/>
    </row>
    <row r="6" spans="1:23" s="273" customFormat="1" x14ac:dyDescent="0.25">
      <c r="A6" s="342" t="s">
        <v>67</v>
      </c>
      <c r="B6" s="342"/>
      <c r="C6" s="342">
        <v>2005</v>
      </c>
      <c r="D6" s="342">
        <v>2006</v>
      </c>
      <c r="E6" s="342">
        <v>2007</v>
      </c>
      <c r="F6" s="342">
        <v>2008</v>
      </c>
      <c r="G6" s="342">
        <v>2009</v>
      </c>
      <c r="H6" s="342">
        <v>2010</v>
      </c>
      <c r="I6" s="342">
        <v>2011</v>
      </c>
      <c r="J6" s="342">
        <v>2012</v>
      </c>
      <c r="K6" s="342">
        <v>2013</v>
      </c>
      <c r="L6" s="342">
        <v>2014</v>
      </c>
      <c r="M6" s="342">
        <v>2015</v>
      </c>
      <c r="N6" s="329">
        <v>2016</v>
      </c>
      <c r="O6" s="329">
        <v>2017</v>
      </c>
      <c r="P6" s="343">
        <v>2018</v>
      </c>
      <c r="Q6" s="261">
        <v>2019</v>
      </c>
      <c r="R6" s="122">
        <v>2020</v>
      </c>
      <c r="S6" s="344">
        <v>2021</v>
      </c>
      <c r="T6" s="122">
        <v>2022</v>
      </c>
      <c r="U6" s="345">
        <v>2023</v>
      </c>
      <c r="V6" s="344">
        <v>2024</v>
      </c>
      <c r="W6" s="344">
        <v>2025</v>
      </c>
    </row>
    <row r="7" spans="1:23" s="273" customFormat="1" x14ac:dyDescent="0.25">
      <c r="A7" s="333" t="s">
        <v>68</v>
      </c>
      <c r="B7" s="333"/>
      <c r="C7" s="283"/>
      <c r="D7" s="283"/>
      <c r="E7" s="283"/>
      <c r="F7" s="283"/>
      <c r="G7" s="283"/>
      <c r="H7" s="283"/>
      <c r="I7" s="283"/>
      <c r="J7" s="283"/>
      <c r="K7" s="283"/>
      <c r="L7" s="283"/>
      <c r="M7" s="283"/>
      <c r="N7" s="283"/>
      <c r="O7" s="283"/>
      <c r="P7" s="341"/>
      <c r="Q7" s="341"/>
      <c r="R7" s="339"/>
      <c r="S7" s="339"/>
      <c r="T7" s="339"/>
      <c r="U7" s="339"/>
      <c r="V7" s="339"/>
      <c r="W7" s="339"/>
    </row>
    <row r="8" spans="1:23" x14ac:dyDescent="0.25">
      <c r="A8" s="2"/>
      <c r="B8" s="2"/>
      <c r="C8" s="2"/>
      <c r="D8" s="2"/>
      <c r="E8" s="2"/>
      <c r="F8" s="2"/>
      <c r="G8" s="2"/>
      <c r="H8" s="2"/>
      <c r="I8" s="2"/>
      <c r="J8" s="2"/>
      <c r="K8" s="2"/>
      <c r="L8" s="2"/>
      <c r="M8" s="2"/>
      <c r="N8" s="2"/>
      <c r="O8" s="2"/>
      <c r="P8" s="26"/>
      <c r="Q8" s="26"/>
      <c r="R8" s="119"/>
      <c r="S8" s="119"/>
      <c r="T8" s="119"/>
      <c r="U8" s="119"/>
      <c r="V8" s="119"/>
      <c r="W8" s="119"/>
    </row>
    <row r="9" spans="1:23" x14ac:dyDescent="0.25">
      <c r="A9" s="119" t="s">
        <v>502</v>
      </c>
      <c r="B9" s="119"/>
      <c r="C9" s="15" t="s">
        <v>277</v>
      </c>
      <c r="D9" s="15" t="s">
        <v>277</v>
      </c>
      <c r="E9" s="15" t="s">
        <v>277</v>
      </c>
      <c r="F9" s="15" t="s">
        <v>277</v>
      </c>
      <c r="G9" s="15" t="s">
        <v>277</v>
      </c>
      <c r="H9" s="15" t="s">
        <v>277</v>
      </c>
      <c r="I9" s="15" t="s">
        <v>277</v>
      </c>
      <c r="J9" s="15" t="s">
        <v>277</v>
      </c>
      <c r="K9" s="15" t="s">
        <v>277</v>
      </c>
      <c r="L9" s="15" t="s">
        <v>277</v>
      </c>
      <c r="M9" s="15" t="s">
        <v>277</v>
      </c>
      <c r="N9" s="15" t="s">
        <v>277</v>
      </c>
      <c r="O9" s="121">
        <v>819783</v>
      </c>
      <c r="P9" s="121">
        <v>2354186</v>
      </c>
      <c r="Q9" s="121">
        <v>3191526</v>
      </c>
      <c r="R9" s="121">
        <v>1224077</v>
      </c>
      <c r="S9" s="121">
        <v>1814192</v>
      </c>
      <c r="T9" s="121">
        <v>3176945</v>
      </c>
      <c r="U9" s="121">
        <v>4243463</v>
      </c>
      <c r="V9" s="70">
        <v>5470107</v>
      </c>
      <c r="W9" s="121">
        <v>6332636</v>
      </c>
    </row>
    <row r="10" spans="1:23" x14ac:dyDescent="0.25">
      <c r="A10" s="119" t="s">
        <v>71</v>
      </c>
      <c r="B10" s="119"/>
      <c r="C10" s="121">
        <v>4297901</v>
      </c>
      <c r="D10" s="121">
        <v>4416586</v>
      </c>
      <c r="E10" s="121">
        <v>4683290</v>
      </c>
      <c r="F10" s="121">
        <v>5574093</v>
      </c>
      <c r="G10" s="121">
        <v>5719185</v>
      </c>
      <c r="H10" s="121">
        <v>6280832</v>
      </c>
      <c r="I10" s="121">
        <v>8071937</v>
      </c>
      <c r="J10" s="121">
        <v>8831579</v>
      </c>
      <c r="K10" s="121">
        <v>9452559</v>
      </c>
      <c r="L10" s="121">
        <v>9319765</v>
      </c>
      <c r="M10" s="121">
        <v>9604748</v>
      </c>
      <c r="N10" s="121">
        <v>10248095</v>
      </c>
      <c r="O10" s="121">
        <v>10247430</v>
      </c>
      <c r="P10" s="121">
        <v>10483193</v>
      </c>
      <c r="Q10" s="121">
        <v>9602088</v>
      </c>
      <c r="R10" s="121">
        <v>1740702</v>
      </c>
      <c r="S10" s="121">
        <v>1957435</v>
      </c>
      <c r="T10" s="121">
        <v>5252390</v>
      </c>
      <c r="U10" s="121">
        <v>6075750</v>
      </c>
      <c r="V10" s="70">
        <v>5784656</v>
      </c>
      <c r="W10" s="70">
        <v>5494089</v>
      </c>
    </row>
    <row r="11" spans="1:23" x14ac:dyDescent="0.25">
      <c r="A11" s="119" t="s">
        <v>497</v>
      </c>
      <c r="B11" s="119"/>
      <c r="C11" s="15" t="s">
        <v>277</v>
      </c>
      <c r="D11" s="15" t="s">
        <v>277</v>
      </c>
      <c r="E11" s="15" t="s">
        <v>277</v>
      </c>
      <c r="F11" s="15" t="s">
        <v>277</v>
      </c>
      <c r="G11" s="15" t="s">
        <v>277</v>
      </c>
      <c r="H11" s="15" t="s">
        <v>277</v>
      </c>
      <c r="I11" s="15" t="s">
        <v>277</v>
      </c>
      <c r="J11" s="15" t="s">
        <v>277</v>
      </c>
      <c r="K11" s="15" t="s">
        <v>277</v>
      </c>
      <c r="L11" s="15" t="s">
        <v>277</v>
      </c>
      <c r="M11" s="15" t="s">
        <v>277</v>
      </c>
      <c r="N11" s="15" t="s">
        <v>277</v>
      </c>
      <c r="O11" s="121">
        <v>42468</v>
      </c>
      <c r="P11" s="121">
        <v>196467</v>
      </c>
      <c r="Q11" s="121">
        <v>158721</v>
      </c>
      <c r="R11" s="15" t="s">
        <v>277</v>
      </c>
      <c r="S11" s="121">
        <v>76773</v>
      </c>
      <c r="T11" s="121">
        <v>1287939</v>
      </c>
      <c r="U11" s="121">
        <v>2041863</v>
      </c>
      <c r="V11" s="70">
        <v>3024283</v>
      </c>
      <c r="W11" s="121">
        <v>3567674</v>
      </c>
    </row>
    <row r="12" spans="1:23" x14ac:dyDescent="0.25">
      <c r="A12" s="119" t="s">
        <v>74</v>
      </c>
      <c r="B12" s="119"/>
      <c r="C12" s="121">
        <v>1406200</v>
      </c>
      <c r="D12" s="121">
        <v>1604707</v>
      </c>
      <c r="E12" s="121">
        <v>1966996</v>
      </c>
      <c r="F12" s="121">
        <v>2223386</v>
      </c>
      <c r="G12" s="121">
        <v>2336731</v>
      </c>
      <c r="H12" s="121">
        <v>2209903</v>
      </c>
      <c r="I12" s="121">
        <v>2504993</v>
      </c>
      <c r="J12" s="121">
        <v>2649835</v>
      </c>
      <c r="K12" s="121">
        <v>3150707</v>
      </c>
      <c r="L12" s="121">
        <v>3743956</v>
      </c>
      <c r="M12" s="121">
        <v>4422427</v>
      </c>
      <c r="N12" s="121">
        <v>4835931</v>
      </c>
      <c r="O12" s="121">
        <v>5740801</v>
      </c>
      <c r="P12" s="121">
        <v>4606134</v>
      </c>
      <c r="Q12" s="121">
        <v>4740750</v>
      </c>
      <c r="R12" s="121">
        <v>1191682</v>
      </c>
      <c r="S12" s="121">
        <v>1322994</v>
      </c>
      <c r="T12" s="121">
        <v>3314754</v>
      </c>
      <c r="U12" s="121">
        <v>3959283</v>
      </c>
      <c r="V12" s="70">
        <v>3472274</v>
      </c>
      <c r="W12" s="121">
        <v>2805900</v>
      </c>
    </row>
    <row r="13" spans="1:23" x14ac:dyDescent="0.25">
      <c r="A13" s="119" t="s">
        <v>504</v>
      </c>
      <c r="B13" s="119"/>
      <c r="C13" s="15" t="s">
        <v>277</v>
      </c>
      <c r="D13" s="15" t="s">
        <v>277</v>
      </c>
      <c r="E13" s="15" t="s">
        <v>277</v>
      </c>
      <c r="F13" s="15" t="s">
        <v>277</v>
      </c>
      <c r="G13" s="15" t="s">
        <v>277</v>
      </c>
      <c r="H13" s="15" t="s">
        <v>277</v>
      </c>
      <c r="I13" s="15" t="s">
        <v>277</v>
      </c>
      <c r="J13" s="15" t="s">
        <v>277</v>
      </c>
      <c r="K13" s="15" t="s">
        <v>277</v>
      </c>
      <c r="L13" s="15" t="s">
        <v>277</v>
      </c>
      <c r="M13" s="15" t="s">
        <v>277</v>
      </c>
      <c r="N13" s="15" t="s">
        <v>277</v>
      </c>
      <c r="O13" s="121">
        <v>96399</v>
      </c>
      <c r="P13" s="121">
        <v>231296</v>
      </c>
      <c r="Q13" s="121">
        <v>391991</v>
      </c>
      <c r="R13" s="121">
        <v>211504</v>
      </c>
      <c r="S13" s="121">
        <v>471421</v>
      </c>
      <c r="T13" s="121">
        <v>839391</v>
      </c>
      <c r="U13" s="121">
        <v>1106208</v>
      </c>
      <c r="V13" s="70">
        <v>952398</v>
      </c>
      <c r="W13" s="121">
        <v>1493888</v>
      </c>
    </row>
    <row r="14" spans="1:23" x14ac:dyDescent="0.25">
      <c r="A14" s="119" t="s">
        <v>77</v>
      </c>
      <c r="B14" s="119"/>
      <c r="C14" s="121">
        <v>1170496</v>
      </c>
      <c r="D14" s="121">
        <v>1205238</v>
      </c>
      <c r="E14" s="121">
        <v>1379073</v>
      </c>
      <c r="F14" s="121">
        <v>1483054</v>
      </c>
      <c r="G14" s="121">
        <v>1367638</v>
      </c>
      <c r="H14" s="121">
        <v>1698366</v>
      </c>
      <c r="I14" s="121">
        <v>1809131</v>
      </c>
      <c r="J14" s="121">
        <v>1970193</v>
      </c>
      <c r="K14" s="121">
        <v>2097382</v>
      </c>
      <c r="L14" s="121">
        <v>2112938</v>
      </c>
      <c r="M14" s="121">
        <v>2463950</v>
      </c>
      <c r="N14" s="121">
        <v>2547601</v>
      </c>
      <c r="O14" s="121">
        <v>2687092</v>
      </c>
      <c r="P14" s="121">
        <v>2715756</v>
      </c>
      <c r="Q14" s="121">
        <v>2555543</v>
      </c>
      <c r="R14" s="121">
        <v>494700</v>
      </c>
      <c r="S14" s="121">
        <v>724515</v>
      </c>
      <c r="T14" s="121">
        <v>2207734</v>
      </c>
      <c r="U14" s="121">
        <v>2347061</v>
      </c>
      <c r="V14" s="70">
        <v>1855742</v>
      </c>
      <c r="W14" s="121">
        <v>1476627</v>
      </c>
    </row>
    <row r="15" spans="1:23" x14ac:dyDescent="0.25">
      <c r="A15" s="119" t="s">
        <v>78</v>
      </c>
      <c r="B15" s="119"/>
      <c r="C15" s="121">
        <v>734393</v>
      </c>
      <c r="D15" s="121">
        <v>858615</v>
      </c>
      <c r="E15" s="121">
        <v>885998</v>
      </c>
      <c r="F15" s="121">
        <v>955254</v>
      </c>
      <c r="G15" s="121">
        <v>945315</v>
      </c>
      <c r="H15" s="121">
        <v>976424</v>
      </c>
      <c r="I15" s="121">
        <v>1233666</v>
      </c>
      <c r="J15" s="121">
        <v>1169256</v>
      </c>
      <c r="K15" s="121">
        <v>1086485</v>
      </c>
      <c r="L15" s="121">
        <v>1040879</v>
      </c>
      <c r="M15" s="121">
        <v>1120490</v>
      </c>
      <c r="N15" s="121">
        <v>1277309</v>
      </c>
      <c r="O15" s="121">
        <v>1270531</v>
      </c>
      <c r="P15" s="121">
        <v>1480898</v>
      </c>
      <c r="Q15" s="121">
        <v>1584911</v>
      </c>
      <c r="R15" s="121">
        <v>516322</v>
      </c>
      <c r="S15" s="121">
        <v>579183</v>
      </c>
      <c r="T15" s="121">
        <v>767011</v>
      </c>
      <c r="U15" s="121">
        <v>974630</v>
      </c>
      <c r="V15" s="291">
        <v>1058678</v>
      </c>
      <c r="W15" s="121">
        <v>995493</v>
      </c>
    </row>
    <row r="16" spans="1:23" x14ac:dyDescent="0.25">
      <c r="A16" s="119" t="s">
        <v>507</v>
      </c>
      <c r="B16" s="119"/>
      <c r="C16" s="15" t="s">
        <v>277</v>
      </c>
      <c r="D16" s="15" t="s">
        <v>277</v>
      </c>
      <c r="E16" s="15" t="s">
        <v>277</v>
      </c>
      <c r="F16" s="15" t="s">
        <v>277</v>
      </c>
      <c r="G16" s="15" t="s">
        <v>277</v>
      </c>
      <c r="H16" s="15" t="s">
        <v>277</v>
      </c>
      <c r="I16" s="15" t="s">
        <v>277</v>
      </c>
      <c r="J16" s="15" t="s">
        <v>277</v>
      </c>
      <c r="K16" s="15" t="s">
        <v>277</v>
      </c>
      <c r="L16" s="15" t="s">
        <v>277</v>
      </c>
      <c r="M16" s="15" t="s">
        <v>277</v>
      </c>
      <c r="N16" s="121">
        <v>448</v>
      </c>
      <c r="O16" s="121">
        <v>7126</v>
      </c>
      <c r="P16" s="121">
        <v>71405</v>
      </c>
      <c r="Q16" s="121">
        <v>117372</v>
      </c>
      <c r="R16" s="121">
        <v>76919</v>
      </c>
      <c r="S16" s="121">
        <v>117983</v>
      </c>
      <c r="T16" s="121">
        <v>579372</v>
      </c>
      <c r="U16" s="121">
        <v>426572</v>
      </c>
      <c r="V16" s="70">
        <v>396566</v>
      </c>
      <c r="W16" s="121">
        <v>611082</v>
      </c>
    </row>
    <row r="17" spans="1:23" x14ac:dyDescent="0.25">
      <c r="A17" s="119" t="s">
        <v>83</v>
      </c>
      <c r="B17" s="119"/>
      <c r="C17" s="15" t="s">
        <v>277</v>
      </c>
      <c r="D17" s="121">
        <v>977</v>
      </c>
      <c r="E17" s="121">
        <v>45909</v>
      </c>
      <c r="F17" s="121">
        <v>181576</v>
      </c>
      <c r="G17" s="121">
        <v>235316</v>
      </c>
      <c r="H17" s="121">
        <v>300352</v>
      </c>
      <c r="I17" s="121">
        <v>491754</v>
      </c>
      <c r="J17" s="121">
        <v>772728</v>
      </c>
      <c r="K17" s="121">
        <v>660190</v>
      </c>
      <c r="L17" s="121">
        <v>840472</v>
      </c>
      <c r="M17" s="121">
        <v>819083</v>
      </c>
      <c r="N17" s="121">
        <v>812838</v>
      </c>
      <c r="O17" s="121">
        <v>815868</v>
      </c>
      <c r="P17" s="121">
        <v>708606</v>
      </c>
      <c r="Q17" s="121">
        <v>772698</v>
      </c>
      <c r="R17" s="121">
        <v>206810</v>
      </c>
      <c r="S17" s="121">
        <v>229021</v>
      </c>
      <c r="T17" s="121">
        <v>413485</v>
      </c>
      <c r="U17" s="121">
        <v>454448</v>
      </c>
      <c r="V17" s="70">
        <v>492374</v>
      </c>
      <c r="W17" s="121">
        <v>560126</v>
      </c>
    </row>
    <row r="18" spans="1:23" x14ac:dyDescent="0.25">
      <c r="A18" s="119" t="s">
        <v>513</v>
      </c>
      <c r="B18" s="119"/>
      <c r="C18" s="15" t="s">
        <v>277</v>
      </c>
      <c r="D18" s="121">
        <v>9418</v>
      </c>
      <c r="E18" s="121">
        <v>68069</v>
      </c>
      <c r="F18" s="121">
        <v>92446</v>
      </c>
      <c r="G18" s="121">
        <v>232742</v>
      </c>
      <c r="H18" s="121">
        <v>241725</v>
      </c>
      <c r="I18" s="121">
        <v>340697</v>
      </c>
      <c r="J18" s="121">
        <v>363059</v>
      </c>
      <c r="K18" s="121">
        <v>338409</v>
      </c>
      <c r="L18" s="121">
        <v>384979</v>
      </c>
      <c r="M18" s="121">
        <v>254454</v>
      </c>
      <c r="N18" s="121">
        <v>545248</v>
      </c>
      <c r="O18" s="121">
        <v>1049143</v>
      </c>
      <c r="P18" s="121">
        <v>1074737</v>
      </c>
      <c r="Q18" s="121">
        <v>1177708</v>
      </c>
      <c r="R18" s="121">
        <v>228891</v>
      </c>
      <c r="S18" s="121">
        <v>297426</v>
      </c>
      <c r="T18" s="121">
        <v>844263</v>
      </c>
      <c r="U18" s="121">
        <v>731435</v>
      </c>
      <c r="V18" s="70">
        <v>648809</v>
      </c>
      <c r="W18" s="121">
        <v>411397</v>
      </c>
    </row>
    <row r="19" spans="1:23" x14ac:dyDescent="0.25">
      <c r="A19" s="119" t="s">
        <v>505</v>
      </c>
      <c r="B19" s="119"/>
      <c r="C19" s="15" t="s">
        <v>277</v>
      </c>
      <c r="D19" s="15" t="s">
        <v>277</v>
      </c>
      <c r="E19" s="15" t="s">
        <v>277</v>
      </c>
      <c r="F19" s="15" t="s">
        <v>277</v>
      </c>
      <c r="G19" s="15" t="s">
        <v>277</v>
      </c>
      <c r="H19" s="15" t="s">
        <v>277</v>
      </c>
      <c r="I19" s="15" t="s">
        <v>277</v>
      </c>
      <c r="J19" s="15" t="s">
        <v>277</v>
      </c>
      <c r="K19" s="15" t="s">
        <v>277</v>
      </c>
      <c r="L19" s="15" t="s">
        <v>277</v>
      </c>
      <c r="M19" s="121">
        <v>808</v>
      </c>
      <c r="N19" s="15" t="s">
        <v>277</v>
      </c>
      <c r="O19" s="121">
        <v>38309</v>
      </c>
      <c r="P19" s="121">
        <v>90366</v>
      </c>
      <c r="Q19" s="121">
        <v>251076</v>
      </c>
      <c r="R19" s="121">
        <v>61845</v>
      </c>
      <c r="S19" s="121">
        <v>87538</v>
      </c>
      <c r="T19" s="121">
        <v>229745</v>
      </c>
      <c r="U19" s="121">
        <v>248958</v>
      </c>
      <c r="V19" s="70">
        <v>316443</v>
      </c>
      <c r="W19" s="121">
        <v>350453</v>
      </c>
    </row>
    <row r="20" spans="1:23" x14ac:dyDescent="0.25">
      <c r="A20" s="119" t="s">
        <v>600</v>
      </c>
      <c r="B20" s="119"/>
      <c r="C20" s="15" t="s">
        <v>277</v>
      </c>
      <c r="D20" s="15" t="s">
        <v>277</v>
      </c>
      <c r="E20" s="15" t="s">
        <v>277</v>
      </c>
      <c r="F20" s="15" t="s">
        <v>277</v>
      </c>
      <c r="G20" s="15" t="s">
        <v>277</v>
      </c>
      <c r="H20" s="15" t="s">
        <v>277</v>
      </c>
      <c r="I20" s="15" t="s">
        <v>277</v>
      </c>
      <c r="J20" s="15" t="s">
        <v>277</v>
      </c>
      <c r="K20" s="15" t="s">
        <v>277</v>
      </c>
      <c r="L20" s="15" t="s">
        <v>277</v>
      </c>
      <c r="M20" s="15" t="s">
        <v>277</v>
      </c>
      <c r="N20" s="15" t="s">
        <v>277</v>
      </c>
      <c r="O20" s="15" t="s">
        <v>277</v>
      </c>
      <c r="P20" s="15" t="s">
        <v>277</v>
      </c>
      <c r="Q20" s="15" t="s">
        <v>277</v>
      </c>
      <c r="R20" s="15" t="s">
        <v>277</v>
      </c>
      <c r="S20" s="15" t="s">
        <v>277</v>
      </c>
      <c r="T20" s="121">
        <v>31248</v>
      </c>
      <c r="U20" s="121">
        <v>177898</v>
      </c>
      <c r="V20" s="70">
        <v>270222</v>
      </c>
      <c r="W20" s="121">
        <v>271403</v>
      </c>
    </row>
    <row r="21" spans="1:23" x14ac:dyDescent="0.25">
      <c r="A21" s="119" t="s">
        <v>265</v>
      </c>
      <c r="B21" s="119"/>
      <c r="C21" s="15" t="s">
        <v>277</v>
      </c>
      <c r="D21" s="15" t="s">
        <v>277</v>
      </c>
      <c r="E21" s="15" t="s">
        <v>277</v>
      </c>
      <c r="F21" s="15" t="s">
        <v>277</v>
      </c>
      <c r="G21" s="15" t="s">
        <v>277</v>
      </c>
      <c r="H21" s="15" t="s">
        <v>277</v>
      </c>
      <c r="I21" s="15" t="s">
        <v>277</v>
      </c>
      <c r="J21" s="121">
        <v>169</v>
      </c>
      <c r="K21" s="121">
        <v>115091</v>
      </c>
      <c r="L21" s="121">
        <v>423313</v>
      </c>
      <c r="M21" s="121">
        <v>615775</v>
      </c>
      <c r="N21" s="121">
        <v>739209</v>
      </c>
      <c r="O21" s="121">
        <v>727507</v>
      </c>
      <c r="P21" s="121">
        <v>507966</v>
      </c>
      <c r="Q21" s="121">
        <v>537219</v>
      </c>
      <c r="R21" s="121">
        <v>160889</v>
      </c>
      <c r="S21" s="121">
        <v>135517</v>
      </c>
      <c r="T21" s="121">
        <v>200937</v>
      </c>
      <c r="U21" s="121">
        <v>95184</v>
      </c>
      <c r="V21" s="70">
        <v>167932</v>
      </c>
      <c r="W21" s="121">
        <v>269938</v>
      </c>
    </row>
    <row r="22" spans="1:23" x14ac:dyDescent="0.25">
      <c r="A22" s="119" t="s">
        <v>535</v>
      </c>
      <c r="B22" s="119"/>
      <c r="C22" s="15" t="s">
        <v>277</v>
      </c>
      <c r="D22" s="15" t="s">
        <v>277</v>
      </c>
      <c r="E22" s="15" t="s">
        <v>277</v>
      </c>
      <c r="F22" s="15" t="s">
        <v>277</v>
      </c>
      <c r="G22" s="15" t="s">
        <v>277</v>
      </c>
      <c r="H22" s="15" t="s">
        <v>277</v>
      </c>
      <c r="I22" s="15" t="s">
        <v>277</v>
      </c>
      <c r="J22" s="15" t="s">
        <v>277</v>
      </c>
      <c r="K22" s="15" t="s">
        <v>277</v>
      </c>
      <c r="L22" s="15" t="s">
        <v>277</v>
      </c>
      <c r="M22" s="15" t="s">
        <v>277</v>
      </c>
      <c r="N22" s="15" t="s">
        <v>277</v>
      </c>
      <c r="O22" s="121">
        <v>12646</v>
      </c>
      <c r="P22" s="121">
        <v>47511</v>
      </c>
      <c r="Q22" s="121">
        <v>98114</v>
      </c>
      <c r="R22" s="121">
        <v>21801</v>
      </c>
      <c r="S22" s="121">
        <v>118807</v>
      </c>
      <c r="T22" s="121">
        <v>132608</v>
      </c>
      <c r="U22" s="121">
        <v>165368</v>
      </c>
      <c r="V22" s="70">
        <v>173545</v>
      </c>
      <c r="W22" s="121">
        <v>259854</v>
      </c>
    </row>
    <row r="23" spans="1:23" x14ac:dyDescent="0.25">
      <c r="A23" s="119" t="s">
        <v>377</v>
      </c>
      <c r="B23" s="119"/>
      <c r="C23" s="121">
        <v>594705</v>
      </c>
      <c r="D23" s="121">
        <v>560883</v>
      </c>
      <c r="E23" s="121">
        <v>547642</v>
      </c>
      <c r="F23" s="121">
        <v>582793</v>
      </c>
      <c r="G23" s="121">
        <v>560250</v>
      </c>
      <c r="H23" s="121">
        <v>617167</v>
      </c>
      <c r="I23" s="121">
        <v>781857</v>
      </c>
      <c r="J23" s="121">
        <v>795945</v>
      </c>
      <c r="K23" s="121">
        <v>847684</v>
      </c>
      <c r="L23" s="121">
        <v>789369</v>
      </c>
      <c r="M23" s="121">
        <v>794814</v>
      </c>
      <c r="N23" s="121">
        <v>1060204</v>
      </c>
      <c r="O23" s="121">
        <v>1094446</v>
      </c>
      <c r="P23" s="121">
        <v>1137780</v>
      </c>
      <c r="Q23" s="121">
        <v>974097</v>
      </c>
      <c r="R23" s="121">
        <v>106514</v>
      </c>
      <c r="S23" s="121">
        <v>74804</v>
      </c>
      <c r="T23" s="121">
        <v>397400</v>
      </c>
      <c r="U23" s="121">
        <v>424545</v>
      </c>
      <c r="V23" s="70">
        <v>391218</v>
      </c>
      <c r="W23" s="121">
        <v>242017</v>
      </c>
    </row>
    <row r="24" spans="1:23" x14ac:dyDescent="0.25">
      <c r="A24" s="119" t="s">
        <v>657</v>
      </c>
      <c r="B24" s="119"/>
      <c r="C24" s="121"/>
      <c r="D24" s="121"/>
      <c r="E24" s="121"/>
      <c r="F24" s="121"/>
      <c r="G24" s="121"/>
      <c r="H24" s="121"/>
      <c r="I24" s="121"/>
      <c r="J24" s="121"/>
      <c r="K24" s="121"/>
      <c r="L24" s="121"/>
      <c r="M24" s="121"/>
      <c r="N24" s="121"/>
      <c r="O24" s="121"/>
      <c r="P24" s="121"/>
      <c r="Q24" s="121"/>
      <c r="R24" s="121"/>
      <c r="S24" s="121"/>
      <c r="T24" s="121"/>
      <c r="U24" s="121">
        <v>81787</v>
      </c>
      <c r="V24" s="70">
        <v>146222</v>
      </c>
      <c r="W24" s="121">
        <v>236075</v>
      </c>
    </row>
    <row r="25" spans="1:23" x14ac:dyDescent="0.25">
      <c r="A25" s="119" t="s">
        <v>503</v>
      </c>
      <c r="B25" s="119"/>
      <c r="C25" s="15" t="s">
        <v>277</v>
      </c>
      <c r="D25" s="15" t="s">
        <v>277</v>
      </c>
      <c r="E25" s="15" t="s">
        <v>277</v>
      </c>
      <c r="F25" s="15" t="s">
        <v>277</v>
      </c>
      <c r="G25" s="15" t="s">
        <v>277</v>
      </c>
      <c r="H25" s="15" t="s">
        <v>277</v>
      </c>
      <c r="I25" s="15" t="s">
        <v>277</v>
      </c>
      <c r="J25" s="15" t="s">
        <v>277</v>
      </c>
      <c r="K25" s="121">
        <v>130131</v>
      </c>
      <c r="L25" s="121">
        <v>379719</v>
      </c>
      <c r="M25" s="121">
        <v>412837</v>
      </c>
      <c r="N25" s="121">
        <v>416759</v>
      </c>
      <c r="O25" s="121">
        <v>444718</v>
      </c>
      <c r="P25" s="121">
        <v>494025</v>
      </c>
      <c r="Q25" s="121">
        <v>483064</v>
      </c>
      <c r="R25" s="121">
        <v>200067</v>
      </c>
      <c r="S25" s="121">
        <v>116065</v>
      </c>
      <c r="T25" s="121">
        <v>209779</v>
      </c>
      <c r="U25" s="121">
        <v>241501</v>
      </c>
      <c r="V25" s="70">
        <v>219650</v>
      </c>
      <c r="W25" s="121">
        <v>223702</v>
      </c>
    </row>
    <row r="26" spans="1:23" x14ac:dyDescent="0.25">
      <c r="A26" s="119" t="s">
        <v>263</v>
      </c>
      <c r="B26" s="119"/>
      <c r="C26" s="15" t="s">
        <v>277</v>
      </c>
      <c r="D26" s="15" t="s">
        <v>277</v>
      </c>
      <c r="E26" s="15" t="s">
        <v>277</v>
      </c>
      <c r="F26" s="15" t="s">
        <v>277</v>
      </c>
      <c r="G26" s="15" t="s">
        <v>277</v>
      </c>
      <c r="H26" s="15" t="s">
        <v>277</v>
      </c>
      <c r="I26" s="15" t="s">
        <v>277</v>
      </c>
      <c r="J26" s="15" t="s">
        <v>277</v>
      </c>
      <c r="K26" s="121">
        <v>13155</v>
      </c>
      <c r="L26" s="121">
        <v>126783</v>
      </c>
      <c r="M26" s="121">
        <v>212977</v>
      </c>
      <c r="N26" s="121">
        <v>408942</v>
      </c>
      <c r="O26" s="121">
        <v>375795</v>
      </c>
      <c r="P26" s="121">
        <v>406490</v>
      </c>
      <c r="Q26" s="121">
        <v>366392</v>
      </c>
      <c r="R26" s="121">
        <v>62303</v>
      </c>
      <c r="S26" s="121">
        <v>19396</v>
      </c>
      <c r="T26" s="121">
        <v>127105</v>
      </c>
      <c r="U26" s="121">
        <v>202399</v>
      </c>
      <c r="V26" s="70">
        <v>166581</v>
      </c>
      <c r="W26" s="121">
        <v>217082</v>
      </c>
    </row>
    <row r="27" spans="1:23" x14ac:dyDescent="0.25">
      <c r="A27" s="119" t="s">
        <v>375</v>
      </c>
      <c r="B27" s="119"/>
      <c r="C27" s="121">
        <v>14052</v>
      </c>
      <c r="D27" s="121">
        <v>37888</v>
      </c>
      <c r="E27" s="121">
        <v>66176</v>
      </c>
      <c r="F27" s="121">
        <v>42437</v>
      </c>
      <c r="G27" s="121">
        <v>43676</v>
      </c>
      <c r="H27" s="121">
        <v>63941</v>
      </c>
      <c r="I27" s="121">
        <v>55364</v>
      </c>
      <c r="J27" s="121">
        <v>63391</v>
      </c>
      <c r="K27" s="121">
        <v>133527</v>
      </c>
      <c r="L27" s="121">
        <v>109907</v>
      </c>
      <c r="M27" s="121">
        <v>126074</v>
      </c>
      <c r="N27" s="121">
        <v>201502</v>
      </c>
      <c r="O27" s="121">
        <v>178209</v>
      </c>
      <c r="P27" s="121">
        <v>170023</v>
      </c>
      <c r="Q27" s="121">
        <v>201939</v>
      </c>
      <c r="R27" s="121">
        <v>59274</v>
      </c>
      <c r="S27" s="121">
        <v>21049</v>
      </c>
      <c r="T27" s="121">
        <v>90472</v>
      </c>
      <c r="U27" s="121">
        <v>84396</v>
      </c>
      <c r="V27" s="70">
        <v>86512</v>
      </c>
      <c r="W27" s="121">
        <v>126084</v>
      </c>
    </row>
    <row r="28" spans="1:23" x14ac:dyDescent="0.25">
      <c r="A28" s="119" t="s">
        <v>378</v>
      </c>
      <c r="B28" s="119"/>
      <c r="C28" s="15" t="s">
        <v>277</v>
      </c>
      <c r="D28" s="15" t="s">
        <v>277</v>
      </c>
      <c r="E28" s="15" t="s">
        <v>277</v>
      </c>
      <c r="F28" s="15" t="s">
        <v>277</v>
      </c>
      <c r="G28" s="15" t="s">
        <v>277</v>
      </c>
      <c r="H28" s="15" t="s">
        <v>277</v>
      </c>
      <c r="I28" s="15" t="s">
        <v>277</v>
      </c>
      <c r="J28" s="15" t="s">
        <v>277</v>
      </c>
      <c r="K28" s="15" t="s">
        <v>277</v>
      </c>
      <c r="L28" s="15" t="s">
        <v>277</v>
      </c>
      <c r="M28" s="15" t="s">
        <v>277</v>
      </c>
      <c r="N28" s="121">
        <v>1012</v>
      </c>
      <c r="O28" s="121">
        <v>24623</v>
      </c>
      <c r="P28" s="121">
        <v>144529</v>
      </c>
      <c r="Q28" s="121">
        <v>184976</v>
      </c>
      <c r="R28" s="121">
        <v>58763</v>
      </c>
      <c r="S28" s="121">
        <v>55957</v>
      </c>
      <c r="T28" s="121">
        <v>94315</v>
      </c>
      <c r="U28" s="121">
        <v>140541</v>
      </c>
      <c r="V28" s="70">
        <v>123420</v>
      </c>
      <c r="W28" s="121">
        <v>121235</v>
      </c>
    </row>
    <row r="29" spans="1:23" x14ac:dyDescent="0.25">
      <c r="A29" s="119" t="s">
        <v>506</v>
      </c>
      <c r="B29" s="119"/>
      <c r="C29" s="15" t="s">
        <v>277</v>
      </c>
      <c r="D29" s="15" t="s">
        <v>277</v>
      </c>
      <c r="E29" s="15" t="s">
        <v>277</v>
      </c>
      <c r="F29" s="15" t="s">
        <v>277</v>
      </c>
      <c r="G29" s="15" t="s">
        <v>277</v>
      </c>
      <c r="H29" s="15" t="s">
        <v>277</v>
      </c>
      <c r="I29" s="15" t="s">
        <v>277</v>
      </c>
      <c r="J29" s="15" t="s">
        <v>277</v>
      </c>
      <c r="K29" s="15" t="s">
        <v>277</v>
      </c>
      <c r="L29" s="15" t="s">
        <v>277</v>
      </c>
      <c r="M29" s="15" t="s">
        <v>277</v>
      </c>
      <c r="N29" s="121">
        <v>1986</v>
      </c>
      <c r="O29" s="121">
        <v>66926</v>
      </c>
      <c r="P29" s="121">
        <v>352077</v>
      </c>
      <c r="Q29" s="121">
        <v>153979</v>
      </c>
      <c r="R29" s="121">
        <v>53750</v>
      </c>
      <c r="S29" s="121">
        <v>26649</v>
      </c>
      <c r="T29" s="121">
        <v>119560</v>
      </c>
      <c r="U29" s="121">
        <v>170062</v>
      </c>
      <c r="V29" s="70">
        <v>98336</v>
      </c>
      <c r="W29" s="121">
        <v>119324</v>
      </c>
    </row>
    <row r="30" spans="1:23" x14ac:dyDescent="0.25">
      <c r="A30" s="119" t="s">
        <v>110</v>
      </c>
      <c r="B30" s="119"/>
      <c r="C30" s="15" t="s">
        <v>277</v>
      </c>
      <c r="D30" s="15" t="s">
        <v>277</v>
      </c>
      <c r="E30" s="15" t="s">
        <v>277</v>
      </c>
      <c r="F30" s="121">
        <v>38</v>
      </c>
      <c r="G30" s="121">
        <v>4196</v>
      </c>
      <c r="H30" s="121">
        <v>9115</v>
      </c>
      <c r="I30" s="121">
        <v>7962</v>
      </c>
      <c r="J30" s="121">
        <v>13098</v>
      </c>
      <c r="K30" s="121">
        <v>55433</v>
      </c>
      <c r="L30" s="121">
        <v>37515</v>
      </c>
      <c r="M30" s="121">
        <v>151863</v>
      </c>
      <c r="N30" s="121">
        <v>204835</v>
      </c>
      <c r="O30" s="121">
        <v>65163</v>
      </c>
      <c r="P30" s="121">
        <v>64251</v>
      </c>
      <c r="Q30" s="121">
        <v>68173</v>
      </c>
      <c r="R30" s="121">
        <v>36147</v>
      </c>
      <c r="S30" s="121">
        <v>37474</v>
      </c>
      <c r="T30" s="121">
        <v>47502</v>
      </c>
      <c r="U30" s="121">
        <v>74113</v>
      </c>
      <c r="V30" s="70">
        <v>171584</v>
      </c>
      <c r="W30" s="121">
        <v>114124</v>
      </c>
    </row>
    <row r="31" spans="1:23" x14ac:dyDescent="0.25">
      <c r="A31" s="119" t="s">
        <v>81</v>
      </c>
      <c r="B31" s="119"/>
      <c r="C31" s="121">
        <v>203563</v>
      </c>
      <c r="D31" s="121">
        <v>175926</v>
      </c>
      <c r="E31" s="121">
        <v>180999</v>
      </c>
      <c r="F31" s="121">
        <v>400549</v>
      </c>
      <c r="G31" s="121">
        <v>362337</v>
      </c>
      <c r="H31" s="121">
        <v>363886</v>
      </c>
      <c r="I31" s="121">
        <v>233828</v>
      </c>
      <c r="J31" s="121">
        <v>456036</v>
      </c>
      <c r="K31" s="121">
        <v>435575</v>
      </c>
      <c r="L31" s="121">
        <v>540763</v>
      </c>
      <c r="M31" s="121">
        <v>584027</v>
      </c>
      <c r="N31" s="121">
        <v>574977</v>
      </c>
      <c r="O31" s="121">
        <v>719209</v>
      </c>
      <c r="P31" s="121">
        <v>660850</v>
      </c>
      <c r="Q31" s="121">
        <v>507622</v>
      </c>
      <c r="R31" s="121">
        <v>82320</v>
      </c>
      <c r="S31" s="121">
        <v>6863</v>
      </c>
      <c r="T31" s="121">
        <v>81147</v>
      </c>
      <c r="U31" s="121">
        <v>82611</v>
      </c>
      <c r="V31" s="70">
        <v>70012</v>
      </c>
      <c r="W31" s="121">
        <v>72702</v>
      </c>
    </row>
    <row r="32" spans="1:23" x14ac:dyDescent="0.25">
      <c r="A32" s="119" t="s">
        <v>95</v>
      </c>
      <c r="B32" s="119"/>
      <c r="C32" s="121">
        <v>564619</v>
      </c>
      <c r="D32" s="121">
        <v>385294</v>
      </c>
      <c r="E32" s="121">
        <v>341274</v>
      </c>
      <c r="F32" s="121">
        <v>71488</v>
      </c>
      <c r="G32" s="121">
        <v>68429</v>
      </c>
      <c r="H32" s="121">
        <v>88900</v>
      </c>
      <c r="I32" s="121">
        <v>145086</v>
      </c>
      <c r="J32" s="121">
        <v>110836</v>
      </c>
      <c r="K32" s="121">
        <v>145537</v>
      </c>
      <c r="L32" s="121">
        <v>170497</v>
      </c>
      <c r="M32" s="121">
        <v>176638</v>
      </c>
      <c r="N32" s="121">
        <v>249823</v>
      </c>
      <c r="O32" s="121">
        <v>271276</v>
      </c>
      <c r="P32" s="121">
        <v>347498</v>
      </c>
      <c r="Q32" s="121">
        <v>320410</v>
      </c>
      <c r="R32" s="121">
        <v>66967</v>
      </c>
      <c r="S32" s="121">
        <v>17289</v>
      </c>
      <c r="T32" s="121">
        <v>57352</v>
      </c>
      <c r="U32" s="121">
        <v>63284</v>
      </c>
      <c r="V32" s="70">
        <v>53693</v>
      </c>
      <c r="W32" s="121">
        <v>55840</v>
      </c>
    </row>
    <row r="33" spans="1:24" x14ac:dyDescent="0.25">
      <c r="A33" s="119" t="s">
        <v>586</v>
      </c>
      <c r="B33" s="119"/>
      <c r="C33" s="15" t="s">
        <v>277</v>
      </c>
      <c r="D33" s="15" t="s">
        <v>277</v>
      </c>
      <c r="E33" s="15" t="s">
        <v>277</v>
      </c>
      <c r="F33" s="15" t="s">
        <v>277</v>
      </c>
      <c r="G33" s="15" t="s">
        <v>277</v>
      </c>
      <c r="H33" s="15" t="s">
        <v>277</v>
      </c>
      <c r="I33" s="15" t="s">
        <v>277</v>
      </c>
      <c r="J33" s="15" t="s">
        <v>277</v>
      </c>
      <c r="K33" s="15" t="s">
        <v>277</v>
      </c>
      <c r="L33" s="15" t="s">
        <v>277</v>
      </c>
      <c r="M33" s="15" t="s">
        <v>277</v>
      </c>
      <c r="N33" s="15" t="s">
        <v>277</v>
      </c>
      <c r="O33" s="15" t="s">
        <v>277</v>
      </c>
      <c r="P33" s="15" t="s">
        <v>277</v>
      </c>
      <c r="Q33" s="15" t="s">
        <v>277</v>
      </c>
      <c r="R33" s="15" t="s">
        <v>277</v>
      </c>
      <c r="S33" s="121">
        <v>10800</v>
      </c>
      <c r="T33" s="121">
        <v>38750</v>
      </c>
      <c r="U33" s="121">
        <v>44963</v>
      </c>
      <c r="V33" s="291">
        <v>44455</v>
      </c>
      <c r="W33" s="121">
        <v>53724</v>
      </c>
    </row>
    <row r="34" spans="1:24" x14ac:dyDescent="0.25">
      <c r="A34" s="119" t="s">
        <v>76</v>
      </c>
      <c r="B34" s="119"/>
      <c r="C34" s="121">
        <v>260804</v>
      </c>
      <c r="D34" s="121">
        <v>242623</v>
      </c>
      <c r="E34" s="121">
        <v>706883</v>
      </c>
      <c r="F34" s="121">
        <v>751681</v>
      </c>
      <c r="G34" s="121">
        <v>340479</v>
      </c>
      <c r="H34" s="121">
        <v>672853</v>
      </c>
      <c r="I34" s="121">
        <v>935015</v>
      </c>
      <c r="J34" s="121">
        <v>1216463</v>
      </c>
      <c r="K34" s="121">
        <v>1793174</v>
      </c>
      <c r="L34" s="121">
        <v>1872444</v>
      </c>
      <c r="M34" s="121">
        <v>1878085</v>
      </c>
      <c r="N34" s="121">
        <v>1774356</v>
      </c>
      <c r="O34" s="121">
        <v>1943430</v>
      </c>
      <c r="P34" s="121">
        <v>1591332</v>
      </c>
      <c r="Q34" s="121">
        <v>1087570</v>
      </c>
      <c r="R34" s="121">
        <v>214988</v>
      </c>
      <c r="S34" s="121">
        <v>59521</v>
      </c>
      <c r="T34" s="121">
        <v>99332</v>
      </c>
      <c r="U34" s="121">
        <v>110294</v>
      </c>
      <c r="V34" s="70">
        <v>108789</v>
      </c>
      <c r="W34" s="121">
        <v>51294</v>
      </c>
    </row>
    <row r="35" spans="1:24" x14ac:dyDescent="0.25">
      <c r="A35" s="119" t="s">
        <v>79</v>
      </c>
      <c r="B35" s="119"/>
      <c r="C35" s="121">
        <v>533779</v>
      </c>
      <c r="D35" s="121">
        <v>548362</v>
      </c>
      <c r="E35" s="121">
        <v>807031</v>
      </c>
      <c r="F35" s="121">
        <v>558613</v>
      </c>
      <c r="G35" s="121">
        <v>507347</v>
      </c>
      <c r="H35" s="121">
        <v>605144</v>
      </c>
      <c r="I35" s="121">
        <v>559490</v>
      </c>
      <c r="J35" s="121">
        <v>313404</v>
      </c>
      <c r="K35" s="121">
        <v>322316</v>
      </c>
      <c r="L35" s="121">
        <v>335563</v>
      </c>
      <c r="M35" s="121">
        <v>274958</v>
      </c>
      <c r="N35" s="121">
        <v>279840</v>
      </c>
      <c r="O35" s="121">
        <v>235256</v>
      </c>
      <c r="P35" s="121">
        <v>202500</v>
      </c>
      <c r="Q35" s="121">
        <v>200133</v>
      </c>
      <c r="R35" s="121">
        <v>30676</v>
      </c>
      <c r="S35" s="121">
        <v>19250</v>
      </c>
      <c r="T35" s="121">
        <v>35866</v>
      </c>
      <c r="U35" s="121">
        <v>66548</v>
      </c>
      <c r="V35" s="291">
        <v>49433</v>
      </c>
      <c r="W35" s="121">
        <v>38395</v>
      </c>
    </row>
    <row r="36" spans="1:24" x14ac:dyDescent="0.25">
      <c r="A36" s="119" t="s">
        <v>82</v>
      </c>
      <c r="B36" s="119"/>
      <c r="C36" s="121">
        <v>414396</v>
      </c>
      <c r="D36" s="121">
        <v>293340</v>
      </c>
      <c r="E36" s="121">
        <v>286065</v>
      </c>
      <c r="F36" s="121">
        <v>255902</v>
      </c>
      <c r="G36" s="121">
        <v>198506</v>
      </c>
      <c r="H36" s="121">
        <v>253693</v>
      </c>
      <c r="I36" s="121">
        <v>136696</v>
      </c>
      <c r="J36" s="121">
        <v>59072</v>
      </c>
      <c r="K36" s="121">
        <v>79216</v>
      </c>
      <c r="L36" s="121">
        <v>21138</v>
      </c>
      <c r="M36" s="121">
        <v>26906</v>
      </c>
      <c r="N36" s="121">
        <v>33319</v>
      </c>
      <c r="O36" s="121">
        <v>32032</v>
      </c>
      <c r="P36" s="121">
        <v>52296</v>
      </c>
      <c r="Q36" s="121">
        <v>52729</v>
      </c>
      <c r="R36" s="121">
        <v>8989</v>
      </c>
      <c r="S36" s="121">
        <v>3201</v>
      </c>
      <c r="T36" s="121">
        <v>7439</v>
      </c>
      <c r="U36" s="121">
        <v>8526</v>
      </c>
      <c r="V36" s="291">
        <v>12613</v>
      </c>
      <c r="W36" s="121">
        <v>27542</v>
      </c>
    </row>
    <row r="37" spans="1:24" x14ac:dyDescent="0.25">
      <c r="A37" s="119" t="s">
        <v>69</v>
      </c>
      <c r="B37" s="119"/>
      <c r="C37" s="121">
        <v>126371</v>
      </c>
      <c r="D37" s="121">
        <v>189292</v>
      </c>
      <c r="E37" s="121">
        <v>203715</v>
      </c>
      <c r="F37" s="121">
        <v>192130</v>
      </c>
      <c r="G37" s="121">
        <v>77323</v>
      </c>
      <c r="H37" s="121">
        <v>92834</v>
      </c>
      <c r="I37" s="121">
        <v>55157</v>
      </c>
      <c r="J37" s="121">
        <v>23209</v>
      </c>
      <c r="K37" s="121">
        <v>2657</v>
      </c>
      <c r="L37" s="121">
        <v>1131</v>
      </c>
      <c r="M37" s="121">
        <v>621</v>
      </c>
      <c r="N37" s="121">
        <v>238</v>
      </c>
      <c r="O37" s="121">
        <v>398</v>
      </c>
      <c r="P37" s="121">
        <v>94</v>
      </c>
      <c r="Q37" s="121">
        <v>279</v>
      </c>
      <c r="R37" s="121">
        <v>38</v>
      </c>
      <c r="S37" s="15" t="s">
        <v>277</v>
      </c>
      <c r="T37" s="121">
        <v>3675</v>
      </c>
      <c r="U37" s="121">
        <v>18612</v>
      </c>
      <c r="V37" s="291">
        <v>21750</v>
      </c>
      <c r="W37" s="121">
        <v>22247</v>
      </c>
    </row>
    <row r="38" spans="1:24" x14ac:dyDescent="0.25">
      <c r="A38" s="119" t="s">
        <v>508</v>
      </c>
      <c r="B38" s="119"/>
      <c r="C38" s="15" t="s">
        <v>277</v>
      </c>
      <c r="D38" s="15" t="s">
        <v>277</v>
      </c>
      <c r="E38" s="15" t="s">
        <v>277</v>
      </c>
      <c r="F38" s="15" t="s">
        <v>277</v>
      </c>
      <c r="G38" s="15" t="s">
        <v>277</v>
      </c>
      <c r="H38" s="15" t="s">
        <v>277</v>
      </c>
      <c r="I38" s="121">
        <v>8</v>
      </c>
      <c r="J38" s="121">
        <v>496</v>
      </c>
      <c r="K38" s="121">
        <v>11423</v>
      </c>
      <c r="L38" s="121">
        <v>14269</v>
      </c>
      <c r="M38" s="121">
        <v>12733</v>
      </c>
      <c r="N38" s="121">
        <v>10911</v>
      </c>
      <c r="O38" s="121">
        <v>13623</v>
      </c>
      <c r="P38" s="121">
        <v>13892</v>
      </c>
      <c r="Q38" s="121">
        <v>43383</v>
      </c>
      <c r="R38" s="121">
        <v>7145</v>
      </c>
      <c r="S38" s="121">
        <v>2507</v>
      </c>
      <c r="T38" s="121">
        <v>22938</v>
      </c>
      <c r="U38" s="121">
        <v>16927</v>
      </c>
      <c r="V38" s="291">
        <v>22402</v>
      </c>
      <c r="W38" s="121">
        <v>21423</v>
      </c>
    </row>
    <row r="39" spans="1:24" x14ac:dyDescent="0.25">
      <c r="A39" s="119" t="s">
        <v>517</v>
      </c>
      <c r="B39" s="119"/>
      <c r="C39" s="15" t="s">
        <v>277</v>
      </c>
      <c r="D39" s="15" t="s">
        <v>277</v>
      </c>
      <c r="E39" s="15" t="s">
        <v>277</v>
      </c>
      <c r="F39" s="15" t="s">
        <v>277</v>
      </c>
      <c r="G39" s="15" t="s">
        <v>277</v>
      </c>
      <c r="H39" s="15" t="s">
        <v>277</v>
      </c>
      <c r="I39" s="15" t="s">
        <v>277</v>
      </c>
      <c r="J39" s="15" t="s">
        <v>277</v>
      </c>
      <c r="K39" s="15" t="s">
        <v>277</v>
      </c>
      <c r="L39" s="15" t="s">
        <v>277</v>
      </c>
      <c r="M39" s="15" t="s">
        <v>277</v>
      </c>
      <c r="N39" s="15" t="s">
        <v>277</v>
      </c>
      <c r="O39" s="121">
        <v>21890</v>
      </c>
      <c r="P39" s="121">
        <v>21452</v>
      </c>
      <c r="Q39" s="121">
        <v>11664</v>
      </c>
      <c r="R39" s="121">
        <v>19250</v>
      </c>
      <c r="S39" s="121">
        <v>18534</v>
      </c>
      <c r="T39" s="121">
        <v>22648</v>
      </c>
      <c r="U39" s="121">
        <v>12542</v>
      </c>
      <c r="V39" s="291">
        <v>52011</v>
      </c>
      <c r="W39" s="121">
        <v>15772</v>
      </c>
    </row>
    <row r="40" spans="1:24" x14ac:dyDescent="0.25">
      <c r="A40" s="119" t="s">
        <v>365</v>
      </c>
      <c r="B40" s="119"/>
      <c r="C40" s="121">
        <v>29903</v>
      </c>
      <c r="D40" s="121">
        <v>123388</v>
      </c>
      <c r="E40" s="121">
        <v>190201</v>
      </c>
      <c r="F40" s="121">
        <v>169947</v>
      </c>
      <c r="G40" s="121">
        <v>156006</v>
      </c>
      <c r="H40" s="121">
        <v>200149</v>
      </c>
      <c r="I40" s="121">
        <v>230875</v>
      </c>
      <c r="J40" s="121">
        <v>292399</v>
      </c>
      <c r="K40" s="121">
        <v>344756</v>
      </c>
      <c r="L40" s="121">
        <v>278907</v>
      </c>
      <c r="M40" s="121">
        <v>141961</v>
      </c>
      <c r="N40" s="121">
        <v>87842</v>
      </c>
      <c r="O40" s="121">
        <v>45607</v>
      </c>
      <c r="P40" s="121">
        <v>86891</v>
      </c>
      <c r="Q40" s="121">
        <v>26667</v>
      </c>
      <c r="R40" s="121">
        <v>24940</v>
      </c>
      <c r="S40" s="121">
        <v>71428</v>
      </c>
      <c r="T40" s="121">
        <v>75522</v>
      </c>
      <c r="U40" s="121">
        <v>20328</v>
      </c>
      <c r="V40" s="291">
        <v>39030</v>
      </c>
      <c r="W40" s="121">
        <v>7965</v>
      </c>
    </row>
    <row r="41" spans="1:24" x14ac:dyDescent="0.25">
      <c r="A41" s="119" t="s">
        <v>72</v>
      </c>
      <c r="B41" s="119"/>
      <c r="C41" s="121">
        <v>17723</v>
      </c>
      <c r="D41" s="121">
        <v>9431</v>
      </c>
      <c r="E41" s="121">
        <v>23681</v>
      </c>
      <c r="F41" s="121">
        <v>53020</v>
      </c>
      <c r="G41" s="121">
        <v>63106</v>
      </c>
      <c r="H41" s="121">
        <v>65902</v>
      </c>
      <c r="I41" s="121">
        <v>37632</v>
      </c>
      <c r="J41" s="121">
        <v>50217</v>
      </c>
      <c r="K41" s="121">
        <v>31770</v>
      </c>
      <c r="L41" s="121">
        <v>43485</v>
      </c>
      <c r="M41" s="121">
        <v>52415</v>
      </c>
      <c r="N41" s="121">
        <v>38401</v>
      </c>
      <c r="O41" s="121">
        <v>42097</v>
      </c>
      <c r="P41" s="121">
        <v>19822</v>
      </c>
      <c r="Q41" s="121">
        <v>15867</v>
      </c>
      <c r="R41" s="121">
        <v>4705</v>
      </c>
      <c r="S41" s="121">
        <v>3905</v>
      </c>
      <c r="T41" s="121">
        <v>8708</v>
      </c>
      <c r="U41" s="15">
        <v>78</v>
      </c>
      <c r="V41" s="291">
        <v>295</v>
      </c>
      <c r="W41" s="121">
        <v>4124</v>
      </c>
    </row>
    <row r="42" spans="1:24" x14ac:dyDescent="0.25">
      <c r="A42" s="119" t="s">
        <v>362</v>
      </c>
      <c r="B42" s="119"/>
      <c r="C42" s="121">
        <v>520857</v>
      </c>
      <c r="D42" s="121">
        <v>822853</v>
      </c>
      <c r="E42" s="121">
        <v>752748</v>
      </c>
      <c r="F42" s="121">
        <v>646876</v>
      </c>
      <c r="G42" s="121">
        <v>679278</v>
      </c>
      <c r="H42" s="121">
        <v>1092062</v>
      </c>
      <c r="I42" s="121">
        <v>468969</v>
      </c>
      <c r="J42" s="121">
        <v>246996</v>
      </c>
      <c r="K42" s="121">
        <v>224836</v>
      </c>
      <c r="L42" s="121">
        <v>142233</v>
      </c>
      <c r="M42" s="121">
        <v>81791</v>
      </c>
      <c r="N42" s="121">
        <v>142168</v>
      </c>
      <c r="O42" s="121">
        <v>50730</v>
      </c>
      <c r="P42" s="121">
        <v>51803</v>
      </c>
      <c r="Q42" s="121">
        <v>116973</v>
      </c>
      <c r="R42" s="121">
        <v>6822</v>
      </c>
      <c r="S42" s="121">
        <v>2149</v>
      </c>
      <c r="T42" s="121">
        <v>3006</v>
      </c>
      <c r="U42" s="15" t="s">
        <v>277</v>
      </c>
      <c r="V42" s="70">
        <v>256</v>
      </c>
      <c r="W42" s="121">
        <v>2486</v>
      </c>
    </row>
    <row r="43" spans="1:24" x14ac:dyDescent="0.25">
      <c r="A43" s="119" t="s">
        <v>601</v>
      </c>
      <c r="B43" s="119"/>
      <c r="C43" s="15" t="s">
        <v>277</v>
      </c>
      <c r="D43" s="15" t="s">
        <v>277</v>
      </c>
      <c r="E43" s="15" t="s">
        <v>277</v>
      </c>
      <c r="F43" s="15" t="s">
        <v>277</v>
      </c>
      <c r="G43" s="15" t="s">
        <v>277</v>
      </c>
      <c r="H43" s="15" t="s">
        <v>277</v>
      </c>
      <c r="I43" s="15" t="s">
        <v>277</v>
      </c>
      <c r="J43" s="15" t="s">
        <v>277</v>
      </c>
      <c r="K43" s="15" t="s">
        <v>277</v>
      </c>
      <c r="L43" s="15" t="s">
        <v>277</v>
      </c>
      <c r="M43" s="15" t="s">
        <v>277</v>
      </c>
      <c r="N43" s="15" t="s">
        <v>277</v>
      </c>
      <c r="O43" s="15" t="s">
        <v>277</v>
      </c>
      <c r="P43" s="15" t="s">
        <v>277</v>
      </c>
      <c r="Q43" s="15" t="s">
        <v>277</v>
      </c>
      <c r="R43" s="15" t="s">
        <v>277</v>
      </c>
      <c r="S43" s="15" t="s">
        <v>277</v>
      </c>
      <c r="T43" s="121">
        <v>2844</v>
      </c>
      <c r="U43" s="121">
        <v>4363</v>
      </c>
      <c r="V43" s="15" t="s">
        <v>277</v>
      </c>
      <c r="W43" s="121">
        <v>1723</v>
      </c>
    </row>
    <row r="44" spans="1:24" x14ac:dyDescent="0.25">
      <c r="A44" s="119" t="s">
        <v>73</v>
      </c>
      <c r="B44" s="119"/>
      <c r="C44" s="121">
        <v>277964</v>
      </c>
      <c r="D44" s="121">
        <v>118861</v>
      </c>
      <c r="E44" s="121">
        <v>4604</v>
      </c>
      <c r="F44" s="121">
        <v>25135</v>
      </c>
      <c r="G44" s="121">
        <v>81543</v>
      </c>
      <c r="H44" s="121">
        <v>104948</v>
      </c>
      <c r="I44" s="121">
        <v>164152</v>
      </c>
      <c r="J44" s="121">
        <v>215975</v>
      </c>
      <c r="K44" s="121">
        <v>262489</v>
      </c>
      <c r="L44" s="121">
        <v>241054</v>
      </c>
      <c r="M44" s="121">
        <v>226272</v>
      </c>
      <c r="N44" s="121">
        <v>29011</v>
      </c>
      <c r="O44" s="121">
        <v>8484</v>
      </c>
      <c r="P44" s="121">
        <v>155</v>
      </c>
      <c r="Q44" s="121">
        <v>283</v>
      </c>
      <c r="R44" s="121">
        <v>374</v>
      </c>
      <c r="S44" s="121">
        <v>1306</v>
      </c>
      <c r="T44" s="121">
        <v>4595</v>
      </c>
      <c r="U44" s="121">
        <v>5016</v>
      </c>
      <c r="V44" s="291">
        <v>1324</v>
      </c>
      <c r="W44" s="121">
        <v>1309</v>
      </c>
    </row>
    <row r="45" spans="1:24" x14ac:dyDescent="0.25">
      <c r="A45" s="119" t="s">
        <v>374</v>
      </c>
      <c r="B45" s="119"/>
      <c r="C45" s="121">
        <v>338202</v>
      </c>
      <c r="D45" s="121">
        <v>341494</v>
      </c>
      <c r="E45" s="121">
        <v>282612</v>
      </c>
      <c r="F45" s="121">
        <v>175928</v>
      </c>
      <c r="G45" s="121">
        <v>220410</v>
      </c>
      <c r="H45" s="121">
        <v>254859</v>
      </c>
      <c r="I45" s="121">
        <v>179168</v>
      </c>
      <c r="J45" s="121">
        <v>259762</v>
      </c>
      <c r="K45" s="121">
        <v>156548</v>
      </c>
      <c r="L45" s="121">
        <v>140518</v>
      </c>
      <c r="M45" s="121">
        <v>143736</v>
      </c>
      <c r="N45" s="121">
        <v>143729</v>
      </c>
      <c r="O45" s="121">
        <v>134037</v>
      </c>
      <c r="P45" s="121">
        <v>189433</v>
      </c>
      <c r="Q45" s="121">
        <v>274051</v>
      </c>
      <c r="R45" s="121">
        <v>74000</v>
      </c>
      <c r="S45" s="121">
        <v>54911</v>
      </c>
      <c r="T45" s="121">
        <v>108721</v>
      </c>
      <c r="U45" s="121">
        <v>72356</v>
      </c>
      <c r="V45" s="291">
        <v>8853</v>
      </c>
      <c r="W45" s="121">
        <v>1282</v>
      </c>
    </row>
    <row r="46" spans="1:24" x14ac:dyDescent="0.25">
      <c r="A46" s="119" t="s">
        <v>98</v>
      </c>
      <c r="B46" s="119"/>
      <c r="C46" s="121">
        <v>13823</v>
      </c>
      <c r="D46" s="121">
        <v>7459</v>
      </c>
      <c r="E46" s="121">
        <v>3101</v>
      </c>
      <c r="F46" s="121">
        <v>14377</v>
      </c>
      <c r="G46" s="121">
        <v>58433</v>
      </c>
      <c r="H46" s="121">
        <v>31717</v>
      </c>
      <c r="I46" s="121">
        <v>51596</v>
      </c>
      <c r="J46" s="121">
        <v>121299</v>
      </c>
      <c r="K46" s="121">
        <v>68705</v>
      </c>
      <c r="L46" s="121">
        <v>66877</v>
      </c>
      <c r="M46" s="121">
        <v>121488</v>
      </c>
      <c r="N46" s="121">
        <v>92456</v>
      </c>
      <c r="O46" s="121">
        <v>92904</v>
      </c>
      <c r="P46" s="121">
        <v>97884</v>
      </c>
      <c r="Q46" s="121">
        <v>101764</v>
      </c>
      <c r="R46" s="121">
        <v>61894</v>
      </c>
      <c r="S46" s="121">
        <v>65851</v>
      </c>
      <c r="T46" s="121">
        <v>108598</v>
      </c>
      <c r="U46" s="121">
        <v>138624</v>
      </c>
      <c r="V46" s="291">
        <v>27548</v>
      </c>
      <c r="W46" s="15" t="s">
        <v>277</v>
      </c>
      <c r="X46" s="152"/>
    </row>
    <row r="47" spans="1:24" x14ac:dyDescent="0.25">
      <c r="A47" s="119" t="s">
        <v>509</v>
      </c>
      <c r="B47" s="119"/>
      <c r="C47" s="121">
        <v>4153</v>
      </c>
      <c r="D47" s="121">
        <v>3772</v>
      </c>
      <c r="E47" s="121">
        <v>4412</v>
      </c>
      <c r="F47" s="121">
        <v>4043</v>
      </c>
      <c r="G47" s="121">
        <v>4558</v>
      </c>
      <c r="H47" s="121">
        <v>4144</v>
      </c>
      <c r="I47" s="121">
        <v>6709</v>
      </c>
      <c r="J47" s="121">
        <v>6079</v>
      </c>
      <c r="K47" s="15" t="s">
        <v>277</v>
      </c>
      <c r="L47" s="121">
        <v>1600</v>
      </c>
      <c r="M47" s="121">
        <v>262</v>
      </c>
      <c r="N47" s="121">
        <v>1762</v>
      </c>
      <c r="O47" s="121">
        <v>13076</v>
      </c>
      <c r="P47" s="121">
        <v>21286</v>
      </c>
      <c r="Q47" s="121">
        <v>30417</v>
      </c>
      <c r="R47" s="121">
        <v>904</v>
      </c>
      <c r="S47" s="121">
        <v>10836</v>
      </c>
      <c r="T47" s="121">
        <v>5956</v>
      </c>
      <c r="U47" s="121">
        <v>1344</v>
      </c>
      <c r="V47" s="291">
        <v>16705</v>
      </c>
      <c r="W47" s="15" t="s">
        <v>277</v>
      </c>
    </row>
    <row r="48" spans="1:24" x14ac:dyDescent="0.25">
      <c r="A48" s="119" t="s">
        <v>512</v>
      </c>
      <c r="B48" s="119"/>
      <c r="C48" s="121">
        <v>2320</v>
      </c>
      <c r="D48" s="121">
        <v>1131</v>
      </c>
      <c r="E48" s="121">
        <v>1423</v>
      </c>
      <c r="F48" s="121">
        <v>799</v>
      </c>
      <c r="G48" s="121">
        <v>1465</v>
      </c>
      <c r="H48" s="121">
        <v>4779</v>
      </c>
      <c r="I48" s="121">
        <v>7111</v>
      </c>
      <c r="J48" s="121">
        <v>23553</v>
      </c>
      <c r="K48" s="121">
        <v>40628</v>
      </c>
      <c r="L48" s="121">
        <v>26358</v>
      </c>
      <c r="M48" s="121">
        <v>30629</v>
      </c>
      <c r="N48" s="121">
        <v>20513</v>
      </c>
      <c r="O48" s="121">
        <v>18278</v>
      </c>
      <c r="P48" s="121">
        <v>24426</v>
      </c>
      <c r="Q48" s="121">
        <v>18965</v>
      </c>
      <c r="R48" s="121">
        <v>3063</v>
      </c>
      <c r="S48" s="15" t="s">
        <v>277</v>
      </c>
      <c r="T48" s="15" t="s">
        <v>277</v>
      </c>
      <c r="U48" s="15" t="s">
        <v>277</v>
      </c>
      <c r="V48" s="291">
        <v>3209</v>
      </c>
      <c r="W48" s="15" t="s">
        <v>277</v>
      </c>
    </row>
    <row r="49" spans="1:23" x14ac:dyDescent="0.25">
      <c r="A49" s="119" t="s">
        <v>264</v>
      </c>
      <c r="B49" s="119"/>
      <c r="C49" s="121">
        <v>105571</v>
      </c>
      <c r="D49" s="121">
        <v>101442</v>
      </c>
      <c r="E49" s="121">
        <v>85065</v>
      </c>
      <c r="F49" s="121">
        <v>90531</v>
      </c>
      <c r="G49" s="121">
        <v>99832</v>
      </c>
      <c r="H49" s="121">
        <v>125060</v>
      </c>
      <c r="I49" s="121">
        <v>135572</v>
      </c>
      <c r="J49" s="121">
        <v>51623</v>
      </c>
      <c r="K49" s="121">
        <v>21979</v>
      </c>
      <c r="L49" s="121">
        <v>37959</v>
      </c>
      <c r="M49" s="121">
        <v>48542</v>
      </c>
      <c r="N49" s="121">
        <v>65765</v>
      </c>
      <c r="O49" s="121">
        <v>80848</v>
      </c>
      <c r="P49" s="121">
        <v>77955</v>
      </c>
      <c r="Q49" s="121">
        <v>6242</v>
      </c>
      <c r="R49" s="121">
        <v>159</v>
      </c>
      <c r="S49" s="15" t="s">
        <v>277</v>
      </c>
      <c r="T49" s="15" t="s">
        <v>277</v>
      </c>
      <c r="U49" s="15" t="s">
        <v>277</v>
      </c>
      <c r="V49" s="291">
        <v>854</v>
      </c>
      <c r="W49" s="15" t="s">
        <v>277</v>
      </c>
    </row>
    <row r="50" spans="1:23" x14ac:dyDescent="0.25">
      <c r="A50" s="119" t="s">
        <v>366</v>
      </c>
      <c r="B50" s="119"/>
      <c r="C50" s="121">
        <v>59991</v>
      </c>
      <c r="D50" s="121">
        <v>118035</v>
      </c>
      <c r="E50" s="121">
        <v>99780</v>
      </c>
      <c r="F50" s="121">
        <v>146759</v>
      </c>
      <c r="G50" s="121">
        <v>167033</v>
      </c>
      <c r="H50" s="121">
        <v>201725</v>
      </c>
      <c r="I50" s="121">
        <v>145442</v>
      </c>
      <c r="J50" s="121">
        <v>91210</v>
      </c>
      <c r="K50" s="121">
        <v>74882</v>
      </c>
      <c r="L50" s="121">
        <v>142907</v>
      </c>
      <c r="M50" s="121">
        <v>98391</v>
      </c>
      <c r="N50" s="121">
        <v>88015</v>
      </c>
      <c r="O50" s="121">
        <v>38442</v>
      </c>
      <c r="P50" s="121">
        <v>9218</v>
      </c>
      <c r="Q50" s="121">
        <v>1324</v>
      </c>
      <c r="R50" s="121">
        <v>334</v>
      </c>
      <c r="S50" s="15" t="s">
        <v>277</v>
      </c>
      <c r="T50" s="121">
        <v>10337</v>
      </c>
      <c r="U50" s="15">
        <v>419</v>
      </c>
      <c r="V50" s="15" t="s">
        <v>277</v>
      </c>
      <c r="W50" s="15" t="s">
        <v>277</v>
      </c>
    </row>
    <row r="51" spans="1:23" x14ac:dyDescent="0.25">
      <c r="A51" s="119" t="s">
        <v>519</v>
      </c>
      <c r="B51" s="119"/>
      <c r="C51" s="15" t="s">
        <v>277</v>
      </c>
      <c r="D51" s="15" t="s">
        <v>277</v>
      </c>
      <c r="E51" s="15" t="s">
        <v>277</v>
      </c>
      <c r="F51" s="15" t="s">
        <v>277</v>
      </c>
      <c r="G51" s="15" t="s">
        <v>277</v>
      </c>
      <c r="H51" s="15" t="s">
        <v>277</v>
      </c>
      <c r="I51" s="15" t="s">
        <v>277</v>
      </c>
      <c r="J51" s="121">
        <v>3266</v>
      </c>
      <c r="K51" s="121">
        <v>2223</v>
      </c>
      <c r="L51" s="121">
        <v>2527</v>
      </c>
      <c r="M51" s="121">
        <v>638</v>
      </c>
      <c r="N51" s="121">
        <v>2601</v>
      </c>
      <c r="O51" s="121">
        <v>98479</v>
      </c>
      <c r="P51" s="121">
        <v>161759</v>
      </c>
      <c r="Q51" s="121">
        <v>10651</v>
      </c>
      <c r="R51" s="121">
        <v>2915</v>
      </c>
      <c r="S51" s="121">
        <v>6990</v>
      </c>
      <c r="T51" s="15" t="s">
        <v>277</v>
      </c>
      <c r="U51" s="15" t="s">
        <v>277</v>
      </c>
      <c r="V51" s="15" t="s">
        <v>277</v>
      </c>
      <c r="W51" s="15" t="s">
        <v>277</v>
      </c>
    </row>
    <row r="52" spans="1:23" x14ac:dyDescent="0.25">
      <c r="A52" s="119" t="s">
        <v>364</v>
      </c>
      <c r="B52" s="119"/>
      <c r="C52" s="121">
        <v>390064</v>
      </c>
      <c r="D52" s="121">
        <v>456788</v>
      </c>
      <c r="E52" s="121">
        <v>388562</v>
      </c>
      <c r="F52" s="121">
        <v>350000</v>
      </c>
      <c r="G52" s="121">
        <v>311443</v>
      </c>
      <c r="H52" s="121">
        <v>309148</v>
      </c>
      <c r="I52" s="121">
        <v>314887</v>
      </c>
      <c r="J52" s="121">
        <v>170195</v>
      </c>
      <c r="K52" s="121">
        <v>76744</v>
      </c>
      <c r="L52" s="121">
        <v>46239</v>
      </c>
      <c r="M52" s="121">
        <v>45447</v>
      </c>
      <c r="N52" s="121">
        <v>25324</v>
      </c>
      <c r="O52" s="121">
        <v>27278</v>
      </c>
      <c r="P52" s="121">
        <v>35207</v>
      </c>
      <c r="Q52" s="121">
        <v>35317</v>
      </c>
      <c r="R52" s="121">
        <v>4889</v>
      </c>
      <c r="S52" s="15" t="s">
        <v>277</v>
      </c>
      <c r="T52" s="121">
        <v>3227</v>
      </c>
      <c r="U52" s="15" t="s">
        <v>277</v>
      </c>
      <c r="V52" s="15" t="s">
        <v>277</v>
      </c>
      <c r="W52" s="15" t="s">
        <v>277</v>
      </c>
    </row>
    <row r="53" spans="1:23" x14ac:dyDescent="0.25">
      <c r="A53" s="119" t="s">
        <v>520</v>
      </c>
      <c r="B53" s="119"/>
      <c r="C53" s="121">
        <v>145504</v>
      </c>
      <c r="D53" s="121">
        <v>224156</v>
      </c>
      <c r="E53" s="121">
        <v>213106</v>
      </c>
      <c r="F53" s="121">
        <v>184299</v>
      </c>
      <c r="G53" s="121">
        <v>209606</v>
      </c>
      <c r="H53" s="121">
        <v>95809</v>
      </c>
      <c r="I53" s="121">
        <v>57810</v>
      </c>
      <c r="J53" s="121">
        <v>43808</v>
      </c>
      <c r="K53" s="121">
        <v>24558</v>
      </c>
      <c r="L53" s="121">
        <v>10212</v>
      </c>
      <c r="M53" s="121">
        <v>8692</v>
      </c>
      <c r="N53" s="121">
        <v>9801</v>
      </c>
      <c r="O53" s="121">
        <v>11317</v>
      </c>
      <c r="P53" s="121">
        <v>12054</v>
      </c>
      <c r="Q53" s="121">
        <v>10159</v>
      </c>
      <c r="R53" s="121">
        <v>1965</v>
      </c>
      <c r="S53" s="121">
        <v>835</v>
      </c>
      <c r="T53" s="15" t="s">
        <v>277</v>
      </c>
      <c r="U53" s="15" t="s">
        <v>277</v>
      </c>
      <c r="V53" s="15" t="s">
        <v>277</v>
      </c>
      <c r="W53" s="15" t="s">
        <v>277</v>
      </c>
    </row>
    <row r="54" spans="1:23" x14ac:dyDescent="0.25">
      <c r="A54" s="119" t="s">
        <v>515</v>
      </c>
      <c r="B54" s="119"/>
      <c r="C54" s="15" t="s">
        <v>277</v>
      </c>
      <c r="D54" s="15" t="s">
        <v>277</v>
      </c>
      <c r="E54" s="15" t="s">
        <v>277</v>
      </c>
      <c r="F54" s="15" t="s">
        <v>277</v>
      </c>
      <c r="G54" s="15" t="s">
        <v>277</v>
      </c>
      <c r="H54" s="15" t="s">
        <v>277</v>
      </c>
      <c r="I54" s="15" t="s">
        <v>277</v>
      </c>
      <c r="J54" s="15" t="s">
        <v>277</v>
      </c>
      <c r="K54" s="15" t="s">
        <v>277</v>
      </c>
      <c r="L54" s="15" t="s">
        <v>277</v>
      </c>
      <c r="M54" s="15" t="s">
        <v>277</v>
      </c>
      <c r="N54" s="15" t="s">
        <v>277</v>
      </c>
      <c r="O54" s="15" t="s">
        <v>277</v>
      </c>
      <c r="P54" s="15" t="s">
        <v>277</v>
      </c>
      <c r="Q54" s="121">
        <v>17950</v>
      </c>
      <c r="R54" s="121">
        <v>19023</v>
      </c>
      <c r="S54" s="15" t="s">
        <v>277</v>
      </c>
      <c r="T54" s="15" t="s">
        <v>277</v>
      </c>
      <c r="U54" s="15" t="s">
        <v>277</v>
      </c>
      <c r="V54" s="15" t="s">
        <v>277</v>
      </c>
      <c r="W54" s="15" t="s">
        <v>277</v>
      </c>
    </row>
    <row r="55" spans="1:23" x14ac:dyDescent="0.25">
      <c r="A55" s="119" t="s">
        <v>499</v>
      </c>
      <c r="B55" s="119"/>
      <c r="C55" s="121">
        <v>99642</v>
      </c>
      <c r="D55" s="121">
        <v>36680</v>
      </c>
      <c r="E55" s="121">
        <v>82323</v>
      </c>
      <c r="F55" s="121">
        <v>71068</v>
      </c>
      <c r="G55" s="121">
        <v>24939</v>
      </c>
      <c r="H55" s="121">
        <v>101830</v>
      </c>
      <c r="I55" s="121">
        <v>45210</v>
      </c>
      <c r="J55" s="121">
        <v>9625</v>
      </c>
      <c r="K55" s="121">
        <v>556</v>
      </c>
      <c r="L55" s="121">
        <v>827</v>
      </c>
      <c r="M55" s="121">
        <v>2101</v>
      </c>
      <c r="N55" s="121">
        <v>13905</v>
      </c>
      <c r="O55" s="121">
        <v>28807</v>
      </c>
      <c r="P55" s="121">
        <v>9942</v>
      </c>
      <c r="Q55" s="121">
        <v>18831</v>
      </c>
      <c r="R55" s="121">
        <v>8811</v>
      </c>
      <c r="S55" s="15" t="s">
        <v>277</v>
      </c>
      <c r="T55" s="15" t="s">
        <v>277</v>
      </c>
      <c r="U55" s="15" t="s">
        <v>277</v>
      </c>
      <c r="V55" s="15" t="s">
        <v>277</v>
      </c>
      <c r="W55" s="15" t="s">
        <v>277</v>
      </c>
    </row>
    <row r="56" spans="1:23" x14ac:dyDescent="0.25">
      <c r="A56" s="119" t="s">
        <v>514</v>
      </c>
      <c r="B56" s="119"/>
      <c r="C56" s="121">
        <v>24303</v>
      </c>
      <c r="D56" s="121">
        <v>51042</v>
      </c>
      <c r="E56" s="121">
        <v>69333</v>
      </c>
      <c r="F56" s="121">
        <v>41112</v>
      </c>
      <c r="G56" s="121">
        <v>11833</v>
      </c>
      <c r="H56" s="121">
        <v>100923</v>
      </c>
      <c r="I56" s="121">
        <v>148806</v>
      </c>
      <c r="J56" s="121">
        <v>48882</v>
      </c>
      <c r="K56" s="121">
        <v>6258</v>
      </c>
      <c r="L56" s="121">
        <v>46300</v>
      </c>
      <c r="M56" s="121">
        <v>3482</v>
      </c>
      <c r="N56" s="121">
        <v>8345</v>
      </c>
      <c r="O56" s="121">
        <v>4658</v>
      </c>
      <c r="P56" s="121">
        <v>7172</v>
      </c>
      <c r="Q56" s="121">
        <v>18615</v>
      </c>
      <c r="R56" s="121">
        <v>6521</v>
      </c>
      <c r="S56" s="15" t="s">
        <v>277</v>
      </c>
      <c r="T56" s="15" t="s">
        <v>277</v>
      </c>
      <c r="U56" s="15" t="s">
        <v>277</v>
      </c>
      <c r="V56" s="15" t="s">
        <v>277</v>
      </c>
      <c r="W56" s="15" t="s">
        <v>277</v>
      </c>
    </row>
    <row r="57" spans="1:23" x14ac:dyDescent="0.25">
      <c r="A57" s="119" t="s">
        <v>511</v>
      </c>
      <c r="B57" s="119"/>
      <c r="C57" s="121">
        <v>288355</v>
      </c>
      <c r="D57" s="121">
        <v>332218</v>
      </c>
      <c r="E57" s="121">
        <v>374704</v>
      </c>
      <c r="F57" s="121">
        <v>235237</v>
      </c>
      <c r="G57" s="121">
        <v>200359</v>
      </c>
      <c r="H57" s="121">
        <v>216140</v>
      </c>
      <c r="I57" s="121">
        <v>226451</v>
      </c>
      <c r="J57" s="121">
        <v>211772</v>
      </c>
      <c r="K57" s="121">
        <v>216738</v>
      </c>
      <c r="L57" s="121">
        <v>278093</v>
      </c>
      <c r="M57" s="121">
        <v>325365</v>
      </c>
      <c r="N57" s="121">
        <v>272849</v>
      </c>
      <c r="O57" s="121">
        <v>195678</v>
      </c>
      <c r="P57" s="121">
        <v>77906</v>
      </c>
      <c r="Q57" s="121">
        <v>68894</v>
      </c>
      <c r="R57" s="121">
        <v>6300</v>
      </c>
      <c r="S57" s="15" t="s">
        <v>277</v>
      </c>
      <c r="T57" s="15" t="s">
        <v>277</v>
      </c>
      <c r="U57" s="15" t="s">
        <v>277</v>
      </c>
      <c r="V57" s="15" t="s">
        <v>277</v>
      </c>
      <c r="W57" s="15" t="s">
        <v>277</v>
      </c>
    </row>
    <row r="58" spans="1:23" x14ac:dyDescent="0.25">
      <c r="A58" s="119" t="s">
        <v>516</v>
      </c>
      <c r="B58" s="119"/>
      <c r="C58" s="15" t="s">
        <v>277</v>
      </c>
      <c r="D58" s="15" t="s">
        <v>277</v>
      </c>
      <c r="E58" s="15" t="s">
        <v>277</v>
      </c>
      <c r="F58" s="15" t="s">
        <v>277</v>
      </c>
      <c r="G58" s="15" t="s">
        <v>277</v>
      </c>
      <c r="H58" s="15" t="s">
        <v>277</v>
      </c>
      <c r="I58" s="15" t="s">
        <v>277</v>
      </c>
      <c r="J58" s="15" t="s">
        <v>277</v>
      </c>
      <c r="K58" s="121">
        <v>1630</v>
      </c>
      <c r="L58" s="121">
        <v>1742</v>
      </c>
      <c r="M58" s="121">
        <v>1565</v>
      </c>
      <c r="N58" s="15" t="s">
        <v>277</v>
      </c>
      <c r="O58" s="15" t="s">
        <v>277</v>
      </c>
      <c r="P58" s="121">
        <v>686</v>
      </c>
      <c r="Q58" s="121">
        <v>16530</v>
      </c>
      <c r="R58" s="121">
        <v>3204</v>
      </c>
      <c r="S58" s="15" t="s">
        <v>277</v>
      </c>
      <c r="T58" s="15" t="s">
        <v>277</v>
      </c>
      <c r="U58" s="15" t="s">
        <v>277</v>
      </c>
      <c r="V58" s="15" t="s">
        <v>277</v>
      </c>
      <c r="W58" s="15" t="s">
        <v>277</v>
      </c>
    </row>
    <row r="59" spans="1:23" x14ac:dyDescent="0.25">
      <c r="A59" s="119" t="s">
        <v>522</v>
      </c>
      <c r="B59" s="119"/>
      <c r="C59" s="15" t="s">
        <v>277</v>
      </c>
      <c r="D59" s="15" t="s">
        <v>277</v>
      </c>
      <c r="E59" s="15" t="s">
        <v>277</v>
      </c>
      <c r="F59" s="15" t="s">
        <v>277</v>
      </c>
      <c r="G59" s="15" t="s">
        <v>277</v>
      </c>
      <c r="H59" s="121">
        <v>8</v>
      </c>
      <c r="I59" s="121">
        <v>341</v>
      </c>
      <c r="J59" s="15" t="s">
        <v>277</v>
      </c>
      <c r="K59" s="121">
        <v>1471</v>
      </c>
      <c r="L59" s="121">
        <v>588</v>
      </c>
      <c r="M59" s="121">
        <v>455</v>
      </c>
      <c r="N59" s="121">
        <v>627</v>
      </c>
      <c r="O59" s="121">
        <v>1176</v>
      </c>
      <c r="P59" s="121">
        <v>1299</v>
      </c>
      <c r="Q59" s="121">
        <v>5176</v>
      </c>
      <c r="R59" s="121">
        <v>2776</v>
      </c>
      <c r="S59" s="15" t="s">
        <v>277</v>
      </c>
      <c r="T59" s="15" t="s">
        <v>277</v>
      </c>
      <c r="U59" s="15" t="s">
        <v>277</v>
      </c>
      <c r="V59" s="15" t="s">
        <v>277</v>
      </c>
      <c r="W59" s="15" t="s">
        <v>277</v>
      </c>
    </row>
    <row r="60" spans="1:23" x14ac:dyDescent="0.25">
      <c r="A60" s="119" t="s">
        <v>521</v>
      </c>
      <c r="B60" s="119"/>
      <c r="C60" s="121">
        <v>205055</v>
      </c>
      <c r="D60" s="121">
        <v>243726</v>
      </c>
      <c r="E60" s="121">
        <v>332069</v>
      </c>
      <c r="F60" s="121">
        <v>331178</v>
      </c>
      <c r="G60" s="121">
        <v>315981</v>
      </c>
      <c r="H60" s="121">
        <v>245511</v>
      </c>
      <c r="I60" s="121">
        <v>256808</v>
      </c>
      <c r="J60" s="121">
        <v>228225</v>
      </c>
      <c r="K60" s="121">
        <v>158774</v>
      </c>
      <c r="L60" s="121">
        <v>15299</v>
      </c>
      <c r="M60" s="121">
        <v>11632</v>
      </c>
      <c r="N60" s="121">
        <v>19535</v>
      </c>
      <c r="O60" s="121">
        <v>9926</v>
      </c>
      <c r="P60" s="121">
        <v>5923</v>
      </c>
      <c r="Q60" s="121">
        <v>3900</v>
      </c>
      <c r="R60" s="121">
        <v>1824</v>
      </c>
      <c r="S60" s="15" t="s">
        <v>277</v>
      </c>
      <c r="T60" s="15" t="s">
        <v>277</v>
      </c>
      <c r="U60" s="15" t="s">
        <v>277</v>
      </c>
      <c r="V60" s="15" t="s">
        <v>277</v>
      </c>
      <c r="W60" s="15" t="s">
        <v>277</v>
      </c>
    </row>
    <row r="61" spans="1:23" x14ac:dyDescent="0.25">
      <c r="A61" s="119" t="s">
        <v>510</v>
      </c>
      <c r="B61" s="119"/>
      <c r="C61" s="121">
        <v>17292</v>
      </c>
      <c r="D61" s="121">
        <v>40296</v>
      </c>
      <c r="E61" s="121">
        <v>14814</v>
      </c>
      <c r="F61" s="121">
        <v>391</v>
      </c>
      <c r="G61" s="121">
        <v>181</v>
      </c>
      <c r="H61" s="121">
        <v>407</v>
      </c>
      <c r="I61" s="121">
        <v>343</v>
      </c>
      <c r="J61" s="15" t="s">
        <v>277</v>
      </c>
      <c r="K61" s="121">
        <v>38</v>
      </c>
      <c r="L61" s="121">
        <v>448</v>
      </c>
      <c r="M61" s="121">
        <v>1613</v>
      </c>
      <c r="N61" s="121">
        <v>5464</v>
      </c>
      <c r="O61" s="121">
        <v>18286</v>
      </c>
      <c r="P61" s="121">
        <v>19576</v>
      </c>
      <c r="Q61" s="121">
        <v>26399</v>
      </c>
      <c r="R61" s="121">
        <v>1553</v>
      </c>
      <c r="S61" s="15" t="s">
        <v>277</v>
      </c>
      <c r="T61" s="15" t="s">
        <v>277</v>
      </c>
      <c r="U61" s="15" t="s">
        <v>277</v>
      </c>
      <c r="V61" s="15" t="s">
        <v>277</v>
      </c>
      <c r="W61" s="15" t="s">
        <v>277</v>
      </c>
    </row>
    <row r="62" spans="1:23" x14ac:dyDescent="0.25">
      <c r="A62" s="119" t="s">
        <v>516</v>
      </c>
      <c r="B62" s="119"/>
      <c r="C62" s="121">
        <v>1495</v>
      </c>
      <c r="D62" s="121">
        <v>1911</v>
      </c>
      <c r="E62" s="121">
        <v>77583</v>
      </c>
      <c r="F62" s="121">
        <v>106883</v>
      </c>
      <c r="G62" s="121">
        <v>28135</v>
      </c>
      <c r="H62" s="121">
        <v>8552</v>
      </c>
      <c r="I62" s="121">
        <v>11548</v>
      </c>
      <c r="J62" s="121">
        <v>5497</v>
      </c>
      <c r="K62" s="121">
        <v>44864</v>
      </c>
      <c r="L62" s="121">
        <v>16196</v>
      </c>
      <c r="M62" s="121">
        <v>58391</v>
      </c>
      <c r="N62" s="121">
        <v>20483</v>
      </c>
      <c r="O62" s="121">
        <v>44173</v>
      </c>
      <c r="P62" s="121">
        <v>25757</v>
      </c>
      <c r="Q62" s="121">
        <v>10514</v>
      </c>
      <c r="R62" s="121">
        <v>1271</v>
      </c>
      <c r="S62" s="15" t="s">
        <v>277</v>
      </c>
      <c r="T62" s="15" t="s">
        <v>277</v>
      </c>
      <c r="U62" s="15" t="s">
        <v>277</v>
      </c>
      <c r="V62" s="15" t="s">
        <v>277</v>
      </c>
      <c r="W62" s="15" t="s">
        <v>277</v>
      </c>
    </row>
    <row r="63" spans="1:23" x14ac:dyDescent="0.25">
      <c r="A63" s="119" t="s">
        <v>523</v>
      </c>
      <c r="B63" s="119"/>
      <c r="C63" s="121">
        <v>827</v>
      </c>
      <c r="D63" s="121">
        <v>1259</v>
      </c>
      <c r="E63" s="121">
        <v>1342</v>
      </c>
      <c r="F63" s="121">
        <v>1288</v>
      </c>
      <c r="G63" s="121">
        <v>1175</v>
      </c>
      <c r="H63" s="121">
        <v>1524</v>
      </c>
      <c r="I63" s="121">
        <v>1382</v>
      </c>
      <c r="J63" s="121">
        <v>1504</v>
      </c>
      <c r="K63" s="121">
        <v>1860</v>
      </c>
      <c r="L63" s="121">
        <v>1893</v>
      </c>
      <c r="M63" s="121">
        <v>1932</v>
      </c>
      <c r="N63" s="121">
        <v>1935</v>
      </c>
      <c r="O63" s="121">
        <v>2467</v>
      </c>
      <c r="P63" s="121">
        <v>1519</v>
      </c>
      <c r="Q63" s="121">
        <v>1693</v>
      </c>
      <c r="R63" s="121">
        <v>1251</v>
      </c>
      <c r="S63" s="15" t="s">
        <v>277</v>
      </c>
      <c r="T63" s="15" t="s">
        <v>277</v>
      </c>
      <c r="U63" s="15" t="s">
        <v>277</v>
      </c>
      <c r="V63" s="15" t="s">
        <v>277</v>
      </c>
      <c r="W63" s="15" t="s">
        <v>277</v>
      </c>
    </row>
    <row r="64" spans="1:23" x14ac:dyDescent="0.25">
      <c r="A64" s="119" t="s">
        <v>524</v>
      </c>
      <c r="B64" s="119"/>
      <c r="C64" s="121">
        <v>21337</v>
      </c>
      <c r="D64" s="121">
        <v>14788</v>
      </c>
      <c r="E64" s="121">
        <v>18848</v>
      </c>
      <c r="F64" s="121">
        <v>18606</v>
      </c>
      <c r="G64" s="121">
        <v>16714</v>
      </c>
      <c r="H64" s="121">
        <v>13489</v>
      </c>
      <c r="I64" s="121">
        <v>25236</v>
      </c>
      <c r="J64" s="121">
        <v>32407</v>
      </c>
      <c r="K64" s="121">
        <v>20795</v>
      </c>
      <c r="L64" s="121">
        <v>15986</v>
      </c>
      <c r="M64" s="121">
        <v>14276</v>
      </c>
      <c r="N64" s="121">
        <v>5987</v>
      </c>
      <c r="O64" s="121">
        <v>2406</v>
      </c>
      <c r="P64" s="15" t="s">
        <v>277</v>
      </c>
      <c r="Q64" s="121">
        <v>1635</v>
      </c>
      <c r="R64" s="121">
        <v>921</v>
      </c>
      <c r="S64" s="15" t="s">
        <v>277</v>
      </c>
      <c r="T64" s="15" t="s">
        <v>277</v>
      </c>
      <c r="U64" s="15" t="s">
        <v>277</v>
      </c>
      <c r="V64" s="15" t="s">
        <v>277</v>
      </c>
      <c r="W64" s="15" t="s">
        <v>277</v>
      </c>
    </row>
    <row r="65" spans="1:23" x14ac:dyDescent="0.25">
      <c r="A65" s="119" t="s">
        <v>75</v>
      </c>
      <c r="B65" s="119"/>
      <c r="C65" s="121">
        <v>413603</v>
      </c>
      <c r="D65" s="121">
        <v>539116</v>
      </c>
      <c r="E65" s="121">
        <v>599159</v>
      </c>
      <c r="F65" s="121">
        <v>595216</v>
      </c>
      <c r="G65" s="121">
        <v>355257</v>
      </c>
      <c r="H65" s="121">
        <v>274103</v>
      </c>
      <c r="I65" s="121">
        <v>158999</v>
      </c>
      <c r="J65" s="121">
        <v>28581</v>
      </c>
      <c r="K65" s="121">
        <v>9826</v>
      </c>
      <c r="L65" s="121">
        <v>13305</v>
      </c>
      <c r="M65" s="121">
        <v>9175</v>
      </c>
      <c r="N65" s="121">
        <v>8881</v>
      </c>
      <c r="O65" s="121">
        <v>14654</v>
      </c>
      <c r="P65" s="121">
        <v>16517</v>
      </c>
      <c r="Q65" s="121">
        <v>20211</v>
      </c>
      <c r="R65" s="121">
        <v>295</v>
      </c>
      <c r="S65" s="15" t="s">
        <v>277</v>
      </c>
      <c r="T65" s="15" t="s">
        <v>277</v>
      </c>
      <c r="U65" s="15" t="s">
        <v>277</v>
      </c>
      <c r="V65" s="15" t="s">
        <v>277</v>
      </c>
      <c r="W65" s="15" t="s">
        <v>277</v>
      </c>
    </row>
    <row r="66" spans="1:23" x14ac:dyDescent="0.25">
      <c r="A66" s="119" t="s">
        <v>500</v>
      </c>
      <c r="B66" s="119"/>
      <c r="C66" s="121">
        <v>2654656</v>
      </c>
      <c r="D66" s="121">
        <v>3061205</v>
      </c>
      <c r="E66" s="121">
        <v>2971979</v>
      </c>
      <c r="F66" s="121">
        <v>3112335</v>
      </c>
      <c r="G66" s="121">
        <v>1792123</v>
      </c>
      <c r="H66" s="121">
        <v>1209791</v>
      </c>
      <c r="I66" s="121">
        <v>1214952</v>
      </c>
      <c r="J66" s="121">
        <v>851938</v>
      </c>
      <c r="K66" s="121">
        <v>149394</v>
      </c>
      <c r="L66" s="121">
        <v>1672</v>
      </c>
      <c r="M66" s="121">
        <v>2322</v>
      </c>
      <c r="N66" s="121">
        <v>10477</v>
      </c>
      <c r="O66" s="121">
        <v>3539</v>
      </c>
      <c r="P66" s="121">
        <v>10069</v>
      </c>
      <c r="Q66" s="121">
        <v>3528</v>
      </c>
      <c r="R66" s="121">
        <v>280</v>
      </c>
      <c r="S66" s="15" t="s">
        <v>277</v>
      </c>
      <c r="T66" s="15" t="s">
        <v>277</v>
      </c>
      <c r="U66" s="15" t="s">
        <v>277</v>
      </c>
      <c r="V66" s="15" t="s">
        <v>277</v>
      </c>
      <c r="W66" s="15" t="s">
        <v>277</v>
      </c>
    </row>
    <row r="67" spans="1:23" x14ac:dyDescent="0.25">
      <c r="A67" s="119" t="s">
        <v>525</v>
      </c>
      <c r="B67" s="119"/>
      <c r="C67" s="121">
        <v>73165</v>
      </c>
      <c r="D67" s="121">
        <v>40706</v>
      </c>
      <c r="E67" s="121">
        <v>41848</v>
      </c>
      <c r="F67" s="121">
        <v>39656</v>
      </c>
      <c r="G67" s="121">
        <v>39406</v>
      </c>
      <c r="H67" s="121">
        <v>36099</v>
      </c>
      <c r="I67" s="121">
        <v>35949</v>
      </c>
      <c r="J67" s="121">
        <v>7905</v>
      </c>
      <c r="K67" s="121">
        <v>564</v>
      </c>
      <c r="L67" s="121">
        <v>20569</v>
      </c>
      <c r="M67" s="121">
        <v>7693</v>
      </c>
      <c r="N67" s="121">
        <v>1547</v>
      </c>
      <c r="O67" s="121">
        <v>2708</v>
      </c>
      <c r="P67" s="121">
        <v>2782</v>
      </c>
      <c r="Q67" s="121">
        <v>856</v>
      </c>
      <c r="R67" s="121">
        <v>150</v>
      </c>
      <c r="S67" s="15" t="s">
        <v>277</v>
      </c>
      <c r="T67" s="15" t="s">
        <v>277</v>
      </c>
      <c r="U67" s="15" t="s">
        <v>277</v>
      </c>
      <c r="V67" s="15" t="s">
        <v>277</v>
      </c>
      <c r="W67" s="15" t="s">
        <v>277</v>
      </c>
    </row>
    <row r="68" spans="1:23" x14ac:dyDescent="0.25">
      <c r="A68" s="119" t="s">
        <v>518</v>
      </c>
      <c r="B68" s="119"/>
      <c r="C68" s="121">
        <v>147121</v>
      </c>
      <c r="D68" s="121">
        <v>150051</v>
      </c>
      <c r="E68" s="121">
        <v>70654</v>
      </c>
      <c r="F68" s="121">
        <v>59945</v>
      </c>
      <c r="G68" s="121">
        <v>43371</v>
      </c>
      <c r="H68" s="121">
        <v>14566</v>
      </c>
      <c r="I68" s="121">
        <v>13672</v>
      </c>
      <c r="J68" s="121">
        <v>5052</v>
      </c>
      <c r="K68" s="121">
        <v>2923</v>
      </c>
      <c r="L68" s="121">
        <v>1469</v>
      </c>
      <c r="M68" s="121">
        <v>1854</v>
      </c>
      <c r="N68" s="121">
        <v>2335</v>
      </c>
      <c r="O68" s="121">
        <v>3045</v>
      </c>
      <c r="P68" s="121">
        <v>1599</v>
      </c>
      <c r="Q68" s="121">
        <v>40</v>
      </c>
      <c r="R68" s="121">
        <v>64</v>
      </c>
      <c r="S68" s="15" t="s">
        <v>277</v>
      </c>
      <c r="T68" s="15" t="s">
        <v>277</v>
      </c>
      <c r="U68" s="15" t="s">
        <v>277</v>
      </c>
      <c r="V68" s="15" t="s">
        <v>277</v>
      </c>
      <c r="W68" s="15" t="s">
        <v>277</v>
      </c>
    </row>
    <row r="69" spans="1:23" x14ac:dyDescent="0.25">
      <c r="A69" s="119" t="s">
        <v>70</v>
      </c>
      <c r="B69" s="119"/>
      <c r="C69" s="121">
        <v>1134851</v>
      </c>
      <c r="D69" s="121">
        <v>1031175</v>
      </c>
      <c r="E69" s="121">
        <v>960857</v>
      </c>
      <c r="F69" s="121">
        <v>1152528</v>
      </c>
      <c r="G69" s="121">
        <v>1318043</v>
      </c>
      <c r="H69" s="121">
        <v>1320453</v>
      </c>
      <c r="I69" s="121">
        <v>1407234</v>
      </c>
      <c r="J69" s="121">
        <v>1400866</v>
      </c>
      <c r="K69" s="121">
        <v>1375435</v>
      </c>
      <c r="L69" s="121">
        <v>1170042</v>
      </c>
      <c r="M69" s="121">
        <v>1143405</v>
      </c>
      <c r="N69" s="121">
        <v>1174982</v>
      </c>
      <c r="O69" s="121">
        <v>842518</v>
      </c>
      <c r="P69" s="121">
        <v>418403</v>
      </c>
      <c r="Q69" s="121">
        <v>223908</v>
      </c>
      <c r="R69" s="15" t="s">
        <v>277</v>
      </c>
      <c r="S69" s="15" t="s">
        <v>277</v>
      </c>
      <c r="T69" s="15" t="s">
        <v>277</v>
      </c>
      <c r="U69" s="15" t="s">
        <v>277</v>
      </c>
      <c r="V69" s="15" t="s">
        <v>277</v>
      </c>
      <c r="W69" s="15" t="s">
        <v>277</v>
      </c>
    </row>
    <row r="70" spans="1:23" x14ac:dyDescent="0.25">
      <c r="A70" s="119" t="s">
        <v>518</v>
      </c>
      <c r="B70" s="119"/>
      <c r="C70" s="15" t="s">
        <v>277</v>
      </c>
      <c r="D70" s="15" t="s">
        <v>277</v>
      </c>
      <c r="E70" s="15" t="s">
        <v>277</v>
      </c>
      <c r="F70" s="15" t="s">
        <v>277</v>
      </c>
      <c r="G70" s="15" t="s">
        <v>277</v>
      </c>
      <c r="H70" s="15" t="s">
        <v>277</v>
      </c>
      <c r="I70" s="15" t="s">
        <v>277</v>
      </c>
      <c r="J70" s="15" t="s">
        <v>277</v>
      </c>
      <c r="K70" s="121">
        <v>138</v>
      </c>
      <c r="L70" s="121">
        <v>583</v>
      </c>
      <c r="M70" s="121">
        <v>79</v>
      </c>
      <c r="N70" s="121">
        <v>399</v>
      </c>
      <c r="O70" s="121">
        <v>9268</v>
      </c>
      <c r="P70" s="121">
        <v>11568</v>
      </c>
      <c r="Q70" s="121">
        <v>11386</v>
      </c>
      <c r="R70" s="15" t="s">
        <v>277</v>
      </c>
      <c r="S70" s="15" t="s">
        <v>277</v>
      </c>
      <c r="T70" s="15" t="s">
        <v>277</v>
      </c>
      <c r="U70" s="15" t="s">
        <v>277</v>
      </c>
      <c r="V70" s="15" t="s">
        <v>277</v>
      </c>
      <c r="W70" s="15" t="s">
        <v>277</v>
      </c>
    </row>
    <row r="71" spans="1:23" x14ac:dyDescent="0.25">
      <c r="A71" s="119" t="s">
        <v>526</v>
      </c>
      <c r="B71" s="119"/>
      <c r="C71" s="121">
        <v>100302</v>
      </c>
      <c r="D71" s="121">
        <v>109955</v>
      </c>
      <c r="E71" s="121">
        <v>78383</v>
      </c>
      <c r="F71" s="121">
        <v>10387</v>
      </c>
      <c r="G71" s="121">
        <v>321</v>
      </c>
      <c r="H71" s="121">
        <v>745</v>
      </c>
      <c r="I71" s="121">
        <v>384</v>
      </c>
      <c r="J71" s="121">
        <v>940</v>
      </c>
      <c r="K71" s="121">
        <v>669</v>
      </c>
      <c r="L71" s="121">
        <v>1784</v>
      </c>
      <c r="M71" s="121">
        <v>761</v>
      </c>
      <c r="N71" s="121">
        <v>6573</v>
      </c>
      <c r="O71" s="121">
        <v>203</v>
      </c>
      <c r="P71" s="121">
        <v>4061</v>
      </c>
      <c r="Q71" s="121">
        <v>329</v>
      </c>
      <c r="R71" s="15" t="s">
        <v>277</v>
      </c>
      <c r="S71" s="15" t="s">
        <v>277</v>
      </c>
      <c r="T71" s="15" t="s">
        <v>277</v>
      </c>
      <c r="U71" s="15" t="s">
        <v>277</v>
      </c>
      <c r="V71" s="15" t="s">
        <v>277</v>
      </c>
      <c r="W71" s="15" t="s">
        <v>277</v>
      </c>
    </row>
    <row r="72" spans="1:23" x14ac:dyDescent="0.25">
      <c r="A72" s="119" t="s">
        <v>527</v>
      </c>
      <c r="B72" s="119"/>
      <c r="C72" s="121">
        <v>15696</v>
      </c>
      <c r="D72" s="121">
        <v>19039</v>
      </c>
      <c r="E72" s="121">
        <v>26127</v>
      </c>
      <c r="F72" s="121">
        <v>6008</v>
      </c>
      <c r="G72" s="121">
        <v>8011</v>
      </c>
      <c r="H72" s="121">
        <v>1161</v>
      </c>
      <c r="I72" s="121">
        <v>68</v>
      </c>
      <c r="J72" s="15" t="s">
        <v>277</v>
      </c>
      <c r="K72" s="15" t="s">
        <v>277</v>
      </c>
      <c r="L72" s="15" t="s">
        <v>277</v>
      </c>
      <c r="M72" s="15" t="s">
        <v>277</v>
      </c>
      <c r="N72" s="15" t="s">
        <v>277</v>
      </c>
      <c r="O72" s="15" t="s">
        <v>277</v>
      </c>
      <c r="P72" s="121">
        <v>575</v>
      </c>
      <c r="Q72" s="121">
        <v>271</v>
      </c>
      <c r="R72" s="15" t="s">
        <v>277</v>
      </c>
      <c r="S72" s="15" t="s">
        <v>277</v>
      </c>
      <c r="T72" s="15" t="s">
        <v>277</v>
      </c>
      <c r="U72" s="15" t="s">
        <v>277</v>
      </c>
      <c r="V72" s="15" t="s">
        <v>277</v>
      </c>
      <c r="W72" s="15" t="s">
        <v>277</v>
      </c>
    </row>
    <row r="73" spans="1:23" x14ac:dyDescent="0.25">
      <c r="A73" s="119" t="s">
        <v>371</v>
      </c>
      <c r="B73" s="119"/>
      <c r="C73" s="121">
        <v>7823</v>
      </c>
      <c r="D73" s="15" t="s">
        <v>277</v>
      </c>
      <c r="E73" s="15" t="s">
        <v>277</v>
      </c>
      <c r="F73" s="121">
        <v>1956</v>
      </c>
      <c r="G73" s="15" t="s">
        <v>277</v>
      </c>
      <c r="H73" s="121">
        <v>14506</v>
      </c>
      <c r="I73" s="121">
        <v>132605</v>
      </c>
      <c r="J73" s="121">
        <v>316640</v>
      </c>
      <c r="K73" s="121">
        <v>407725</v>
      </c>
      <c r="L73" s="121">
        <v>666044</v>
      </c>
      <c r="M73" s="121">
        <v>336808</v>
      </c>
      <c r="N73" s="121">
        <v>128</v>
      </c>
      <c r="O73" s="121">
        <v>248</v>
      </c>
      <c r="P73" s="15" t="s">
        <v>277</v>
      </c>
      <c r="Q73" s="15" t="s">
        <v>277</v>
      </c>
      <c r="R73" s="15" t="s">
        <v>277</v>
      </c>
      <c r="S73" s="15" t="s">
        <v>277</v>
      </c>
      <c r="T73" s="15" t="s">
        <v>277</v>
      </c>
      <c r="U73" s="15" t="s">
        <v>277</v>
      </c>
      <c r="V73" s="15" t="s">
        <v>277</v>
      </c>
      <c r="W73" s="15" t="s">
        <v>277</v>
      </c>
    </row>
    <row r="74" spans="1:23" x14ac:dyDescent="0.25">
      <c r="A74" s="119" t="s">
        <v>368</v>
      </c>
      <c r="B74" s="119"/>
      <c r="C74" s="121">
        <v>92024</v>
      </c>
      <c r="D74" s="121">
        <v>114747</v>
      </c>
      <c r="E74" s="121">
        <v>118235</v>
      </c>
      <c r="F74" s="121">
        <v>118970</v>
      </c>
      <c r="G74" s="121">
        <v>158387</v>
      </c>
      <c r="H74" s="121">
        <v>157410</v>
      </c>
      <c r="I74" s="121">
        <v>166780</v>
      </c>
      <c r="J74" s="121">
        <v>45709</v>
      </c>
      <c r="K74" s="121">
        <v>74816</v>
      </c>
      <c r="L74" s="121">
        <v>17111</v>
      </c>
      <c r="M74" s="121">
        <v>22572</v>
      </c>
      <c r="N74" s="121">
        <v>39740</v>
      </c>
      <c r="O74" s="121">
        <v>6083</v>
      </c>
      <c r="P74" s="15" t="s">
        <v>277</v>
      </c>
      <c r="Q74" s="15" t="s">
        <v>277</v>
      </c>
      <c r="R74" s="15" t="s">
        <v>277</v>
      </c>
      <c r="S74" s="15" t="s">
        <v>277</v>
      </c>
      <c r="T74" s="15" t="s">
        <v>277</v>
      </c>
      <c r="U74" s="15" t="s">
        <v>277</v>
      </c>
      <c r="V74" s="15" t="s">
        <v>277</v>
      </c>
      <c r="W74" s="15" t="s">
        <v>277</v>
      </c>
    </row>
    <row r="75" spans="1:23" x14ac:dyDescent="0.25">
      <c r="A75" s="123" t="s">
        <v>501</v>
      </c>
      <c r="B75" s="123"/>
      <c r="C75" s="125">
        <v>233989</v>
      </c>
      <c r="D75" s="125">
        <v>251812</v>
      </c>
      <c r="E75" s="125">
        <v>226809</v>
      </c>
      <c r="F75" s="125">
        <v>205712</v>
      </c>
      <c r="G75" s="125">
        <v>111265</v>
      </c>
      <c r="H75" s="125">
        <v>113148</v>
      </c>
      <c r="I75" s="125">
        <v>94464</v>
      </c>
      <c r="J75" s="125">
        <v>84359</v>
      </c>
      <c r="K75" s="125">
        <v>80774</v>
      </c>
      <c r="L75" s="125">
        <v>83908</v>
      </c>
      <c r="M75" s="125">
        <v>85973</v>
      </c>
      <c r="N75" s="125">
        <v>93091</v>
      </c>
      <c r="O75" s="125">
        <v>42019</v>
      </c>
      <c r="P75" s="125">
        <v>21641</v>
      </c>
      <c r="Q75" s="125">
        <v>17545</v>
      </c>
      <c r="R75" s="125">
        <v>8982</v>
      </c>
      <c r="S75" s="125">
        <v>18749</v>
      </c>
      <c r="T75" s="125">
        <v>25829</v>
      </c>
      <c r="U75" s="125">
        <v>12335</v>
      </c>
      <c r="V75" s="93">
        <v>6914</v>
      </c>
      <c r="W75" s="125">
        <v>12087</v>
      </c>
    </row>
    <row r="76" spans="1:23" x14ac:dyDescent="0.25">
      <c r="A76" s="119"/>
      <c r="B76" s="119"/>
      <c r="C76" s="121"/>
      <c r="D76" s="121"/>
      <c r="E76" s="121"/>
      <c r="F76" s="121"/>
      <c r="G76" s="121"/>
      <c r="H76" s="121"/>
      <c r="I76" s="121"/>
      <c r="J76" s="121"/>
      <c r="K76" s="121"/>
      <c r="L76" s="121"/>
      <c r="M76" s="121"/>
      <c r="N76" s="121"/>
      <c r="O76" s="121"/>
      <c r="P76" s="121"/>
      <c r="Q76" s="121"/>
      <c r="R76" s="119"/>
      <c r="S76" s="119"/>
      <c r="V76" s="152"/>
    </row>
    <row r="77" spans="1:23" x14ac:dyDescent="0.25">
      <c r="R77" s="119"/>
      <c r="S77" s="119"/>
      <c r="U77" s="152"/>
    </row>
    <row r="78" spans="1:23" x14ac:dyDescent="0.25">
      <c r="R78" s="119"/>
      <c r="S78" s="119"/>
      <c r="V78" s="152"/>
    </row>
  </sheetData>
  <sortState xmlns:xlrd2="http://schemas.microsoft.com/office/spreadsheetml/2017/richdata2" ref="A9:W74">
    <sortCondition descending="1" ref="W9:W74"/>
  </sortState>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0"/>
  <sheetViews>
    <sheetView showGridLines="0" zoomScaleNormal="100" zoomScaleSheetLayoutView="100" workbookViewId="0"/>
  </sheetViews>
  <sheetFormatPr defaultColWidth="73.109375" defaultRowHeight="13.2" x14ac:dyDescent="0.25"/>
  <cols>
    <col min="1" max="1" width="87" style="77" customWidth="1"/>
    <col min="2" max="16384" width="73.109375" style="3"/>
  </cols>
  <sheetData>
    <row r="1" spans="1:1" ht="25.5" customHeight="1" x14ac:dyDescent="0.25">
      <c r="A1" s="224" t="s">
        <v>267</v>
      </c>
    </row>
    <row r="2" spans="1:1" ht="9.9" customHeight="1" x14ac:dyDescent="0.25">
      <c r="A2" s="39"/>
    </row>
    <row r="3" spans="1:1" x14ac:dyDescent="0.25">
      <c r="A3" s="76" t="s">
        <v>675</v>
      </c>
    </row>
    <row r="4" spans="1:1" ht="66" customHeight="1" x14ac:dyDescent="0.25">
      <c r="A4" s="41" t="s">
        <v>676</v>
      </c>
    </row>
    <row r="5" spans="1:1" ht="9.9" customHeight="1" x14ac:dyDescent="0.25">
      <c r="A5" s="41"/>
    </row>
    <row r="6" spans="1:1" x14ac:dyDescent="0.25">
      <c r="A6" s="100" t="s">
        <v>677</v>
      </c>
    </row>
    <row r="7" spans="1:1" ht="14.1" customHeight="1" x14ac:dyDescent="0.25">
      <c r="A7" s="41" t="s">
        <v>678</v>
      </c>
    </row>
    <row r="8" spans="1:1" ht="9.9" customHeight="1" x14ac:dyDescent="0.25">
      <c r="A8" s="41"/>
    </row>
    <row r="9" spans="1:1" x14ac:dyDescent="0.25">
      <c r="A9" s="100" t="s">
        <v>679</v>
      </c>
    </row>
    <row r="10" spans="1:1" ht="39.9" customHeight="1" x14ac:dyDescent="0.25">
      <c r="A10" s="41" t="s">
        <v>680</v>
      </c>
    </row>
    <row r="11" spans="1:1" ht="9.9" customHeight="1" x14ac:dyDescent="0.25">
      <c r="A11" s="41"/>
    </row>
    <row r="12" spans="1:1" x14ac:dyDescent="0.25">
      <c r="A12" s="100" t="s">
        <v>99</v>
      </c>
    </row>
    <row r="13" spans="1:1" ht="14.1" customHeight="1" x14ac:dyDescent="0.25">
      <c r="A13" s="41" t="s">
        <v>681</v>
      </c>
    </row>
    <row r="14" spans="1:1" ht="9.9" customHeight="1" x14ac:dyDescent="0.25">
      <c r="A14" s="41"/>
    </row>
    <row r="15" spans="1:1" x14ac:dyDescent="0.25">
      <c r="A15" s="100" t="s">
        <v>682</v>
      </c>
    </row>
    <row r="16" spans="1:1" ht="62.1" customHeight="1" x14ac:dyDescent="0.25">
      <c r="A16" s="41" t="s">
        <v>683</v>
      </c>
    </row>
    <row r="17" spans="1:2" x14ac:dyDescent="0.25">
      <c r="A17" s="100" t="s">
        <v>685</v>
      </c>
    </row>
    <row r="18" spans="1:2" x14ac:dyDescent="0.25">
      <c r="A18" s="41" t="s">
        <v>686</v>
      </c>
      <c r="B18" s="362"/>
    </row>
    <row r="19" spans="1:2" ht="9.9" customHeight="1" x14ac:dyDescent="0.25">
      <c r="A19" s="41"/>
    </row>
    <row r="20" spans="1:2" x14ac:dyDescent="0.25">
      <c r="A20" s="100" t="s">
        <v>684</v>
      </c>
    </row>
    <row r="21" spans="1:2" ht="26.4" x14ac:dyDescent="0.25">
      <c r="A21" s="41" t="s">
        <v>841</v>
      </c>
      <c r="B21" s="225"/>
    </row>
    <row r="22" spans="1:2" ht="9.9" customHeight="1" x14ac:dyDescent="0.25">
      <c r="A22" s="41"/>
      <c r="B22" s="225"/>
    </row>
    <row r="23" spans="1:2" ht="9.9" customHeight="1" x14ac:dyDescent="0.25">
      <c r="A23" s="41"/>
    </row>
    <row r="24" spans="1:2" s="1" customFormat="1" x14ac:dyDescent="0.25">
      <c r="A24" s="100" t="s">
        <v>418</v>
      </c>
    </row>
    <row r="25" spans="1:2" ht="27.9" customHeight="1" x14ac:dyDescent="0.25">
      <c r="A25" s="41" t="s">
        <v>687</v>
      </c>
    </row>
    <row r="26" spans="1:2" ht="9.9" customHeight="1" x14ac:dyDescent="0.25">
      <c r="A26" s="41"/>
    </row>
    <row r="27" spans="1:2" x14ac:dyDescent="0.25">
      <c r="A27" s="100" t="s">
        <v>688</v>
      </c>
    </row>
    <row r="28" spans="1:2" ht="17.399999999999999" customHeight="1" x14ac:dyDescent="0.25">
      <c r="A28" s="41" t="s">
        <v>794</v>
      </c>
    </row>
    <row r="29" spans="1:2" ht="9.9" customHeight="1" x14ac:dyDescent="0.25">
      <c r="A29" s="41"/>
    </row>
    <row r="30" spans="1:2" x14ac:dyDescent="0.25">
      <c r="A30" s="100" t="s">
        <v>689</v>
      </c>
    </row>
    <row r="31" spans="1:2" ht="14.1" customHeight="1" x14ac:dyDescent="0.25">
      <c r="A31" s="41" t="s">
        <v>690</v>
      </c>
    </row>
    <row r="32" spans="1:2" ht="9.9" customHeight="1" x14ac:dyDescent="0.25">
      <c r="A32" s="41"/>
    </row>
    <row r="33" spans="1:1" x14ac:dyDescent="0.25">
      <c r="A33" s="100" t="s">
        <v>249</v>
      </c>
    </row>
    <row r="34" spans="1:1" ht="26.4" x14ac:dyDescent="0.25">
      <c r="A34" s="41" t="s">
        <v>795</v>
      </c>
    </row>
    <row r="35" spans="1:1" ht="9.9" customHeight="1" x14ac:dyDescent="0.25">
      <c r="A35" s="41"/>
    </row>
    <row r="36" spans="1:1" x14ac:dyDescent="0.25">
      <c r="A36" s="100" t="s">
        <v>691</v>
      </c>
    </row>
    <row r="37" spans="1:1" ht="12.75" customHeight="1" x14ac:dyDescent="0.25">
      <c r="A37" s="41" t="s">
        <v>692</v>
      </c>
    </row>
    <row r="38" spans="1:1" ht="9.9" customHeight="1" x14ac:dyDescent="0.25">
      <c r="A38" s="41"/>
    </row>
    <row r="39" spans="1:1" x14ac:dyDescent="0.25">
      <c r="A39" s="100" t="s">
        <v>20</v>
      </c>
    </row>
    <row r="40" spans="1:1" ht="39.9" customHeight="1" x14ac:dyDescent="0.25">
      <c r="A40" s="41" t="s">
        <v>693</v>
      </c>
    </row>
    <row r="41" spans="1:1" ht="9.9" customHeight="1" x14ac:dyDescent="0.25">
      <c r="A41" s="41"/>
    </row>
    <row r="42" spans="1:1" ht="12.75" customHeight="1" x14ac:dyDescent="0.25">
      <c r="A42" s="100" t="s">
        <v>100</v>
      </c>
    </row>
    <row r="43" spans="1:1" ht="14.1" customHeight="1" x14ac:dyDescent="0.25">
      <c r="A43" s="41" t="s">
        <v>694</v>
      </c>
    </row>
    <row r="44" spans="1:1" ht="9.9" customHeight="1" x14ac:dyDescent="0.25">
      <c r="A44" s="41"/>
    </row>
    <row r="45" spans="1:1" ht="14.1" customHeight="1" x14ac:dyDescent="0.25">
      <c r="A45" s="100" t="s">
        <v>695</v>
      </c>
    </row>
    <row r="46" spans="1:1" ht="14.1" customHeight="1" x14ac:dyDescent="0.25">
      <c r="A46" s="41" t="s">
        <v>696</v>
      </c>
    </row>
    <row r="47" spans="1:1" ht="9.9" customHeight="1" x14ac:dyDescent="0.25">
      <c r="A47" s="41"/>
    </row>
    <row r="48" spans="1:1" s="1" customFormat="1" x14ac:dyDescent="0.25">
      <c r="A48" s="100" t="s">
        <v>697</v>
      </c>
    </row>
    <row r="49" spans="1:1" ht="27.9" customHeight="1" x14ac:dyDescent="0.25">
      <c r="A49" s="41" t="s">
        <v>796</v>
      </c>
    </row>
    <row r="50" spans="1:1" x14ac:dyDescent="0.25">
      <c r="A50" s="41"/>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X54"/>
  <sheetViews>
    <sheetView showGridLines="0" zoomScaleNormal="100" workbookViewId="0">
      <pane xSplit="1" ySplit="7" topLeftCell="B8" activePane="bottomRight" state="frozen"/>
      <selection pane="topRight" activeCell="B1" sqref="B1"/>
      <selection pane="bottomLeft" activeCell="A8" sqref="A8"/>
      <selection pane="bottomRight"/>
    </sheetView>
  </sheetViews>
  <sheetFormatPr defaultColWidth="9.109375" defaultRowHeight="13.8" outlineLevelCol="1" x14ac:dyDescent="0.25"/>
  <cols>
    <col min="1" max="1" width="30.5546875" style="118" customWidth="1"/>
    <col min="2" max="2" width="4.33203125" style="118" customWidth="1"/>
    <col min="3" max="13" width="9.5546875" style="118" hidden="1" customWidth="1" outlineLevel="1"/>
    <col min="14" max="14" width="9.5546875" style="118" customWidth="1" collapsed="1"/>
    <col min="15" max="23" width="10.109375" style="118" customWidth="1"/>
    <col min="24" max="24" width="6.6640625" style="118" customWidth="1"/>
    <col min="25" max="16384" width="9.109375" style="118"/>
  </cols>
  <sheetData>
    <row r="1" spans="1:24" x14ac:dyDescent="0.25">
      <c r="A1" s="311" t="s">
        <v>487</v>
      </c>
      <c r="B1" s="122" t="s">
        <v>553</v>
      </c>
      <c r="C1" s="311"/>
      <c r="D1" s="122"/>
      <c r="E1" s="122"/>
      <c r="F1" s="122"/>
      <c r="G1" s="122"/>
      <c r="H1" s="119"/>
      <c r="I1" s="119"/>
      <c r="K1" s="119"/>
      <c r="L1" s="119"/>
      <c r="M1" s="119"/>
      <c r="N1" s="119"/>
      <c r="O1" s="119"/>
      <c r="P1" s="119"/>
    </row>
    <row r="2" spans="1:24" x14ac:dyDescent="0.25">
      <c r="A2" s="312"/>
      <c r="B2" s="122" t="s">
        <v>768</v>
      </c>
      <c r="C2" s="311"/>
      <c r="D2" s="122"/>
      <c r="E2" s="122"/>
      <c r="F2" s="122"/>
      <c r="G2" s="122"/>
      <c r="H2" s="119"/>
      <c r="I2" s="119"/>
      <c r="K2" s="119"/>
      <c r="L2" s="119"/>
      <c r="M2" s="119"/>
      <c r="N2" s="119"/>
      <c r="O2" s="119"/>
      <c r="P2" s="119"/>
    </row>
    <row r="3" spans="1:24" x14ac:dyDescent="0.25">
      <c r="A3" s="312"/>
      <c r="B3" s="126" t="s">
        <v>554</v>
      </c>
      <c r="C3" s="313"/>
      <c r="D3" s="126"/>
      <c r="E3" s="126"/>
      <c r="F3" s="126"/>
      <c r="G3" s="126"/>
      <c r="H3" s="119"/>
      <c r="I3" s="119"/>
      <c r="K3" s="119"/>
      <c r="L3" s="119"/>
      <c r="M3" s="119"/>
      <c r="N3" s="119"/>
      <c r="O3" s="119"/>
      <c r="P3" s="119"/>
    </row>
    <row r="4" spans="1:24" x14ac:dyDescent="0.25">
      <c r="A4" s="312"/>
      <c r="B4" s="126" t="s">
        <v>769</v>
      </c>
      <c r="C4" s="313"/>
      <c r="D4" s="126"/>
      <c r="E4" s="126"/>
      <c r="F4" s="126"/>
      <c r="G4" s="126"/>
      <c r="H4" s="119"/>
      <c r="I4" s="119"/>
      <c r="K4" s="119"/>
      <c r="L4" s="119"/>
      <c r="M4" s="119"/>
      <c r="N4" s="119"/>
      <c r="O4" s="119"/>
      <c r="P4" s="119"/>
    </row>
    <row r="5" spans="1:24" x14ac:dyDescent="0.25">
      <c r="A5" s="123"/>
      <c r="B5" s="123"/>
      <c r="C5" s="123"/>
      <c r="D5" s="123"/>
      <c r="E5" s="123"/>
      <c r="F5" s="123"/>
      <c r="G5" s="123"/>
      <c r="H5" s="123"/>
      <c r="I5" s="123"/>
      <c r="J5" s="123"/>
      <c r="K5" s="123"/>
      <c r="L5" s="123"/>
      <c r="M5" s="123"/>
      <c r="N5" s="123"/>
      <c r="O5" s="123"/>
      <c r="P5" s="123"/>
      <c r="Q5" s="124"/>
      <c r="R5" s="124"/>
      <c r="S5" s="124"/>
      <c r="T5" s="124"/>
      <c r="V5" s="124"/>
      <c r="W5" s="124"/>
    </row>
    <row r="6" spans="1:24" s="273" customFormat="1" x14ac:dyDescent="0.25">
      <c r="A6" s="122" t="s">
        <v>67</v>
      </c>
      <c r="B6" s="122"/>
      <c r="C6" s="122">
        <v>2005</v>
      </c>
      <c r="D6" s="122">
        <v>2006</v>
      </c>
      <c r="E6" s="122">
        <v>2007</v>
      </c>
      <c r="F6" s="122">
        <v>2008</v>
      </c>
      <c r="G6" s="122">
        <v>2009</v>
      </c>
      <c r="H6" s="122">
        <v>2010</v>
      </c>
      <c r="I6" s="122">
        <v>2011</v>
      </c>
      <c r="J6" s="122">
        <v>2012</v>
      </c>
      <c r="K6" s="122">
        <v>2013</v>
      </c>
      <c r="L6" s="122">
        <v>2014</v>
      </c>
      <c r="M6" s="122">
        <v>2015</v>
      </c>
      <c r="N6" s="122">
        <v>2016</v>
      </c>
      <c r="O6" s="122">
        <v>2017</v>
      </c>
      <c r="P6" s="122">
        <v>2018</v>
      </c>
      <c r="Q6" s="122">
        <v>2019</v>
      </c>
      <c r="R6" s="122">
        <v>2020</v>
      </c>
      <c r="S6" s="122">
        <v>2021</v>
      </c>
      <c r="T6" s="122">
        <v>2022</v>
      </c>
      <c r="U6" s="345">
        <v>2023</v>
      </c>
      <c r="V6" s="344">
        <v>2024</v>
      </c>
      <c r="W6" s="344">
        <v>2025</v>
      </c>
      <c r="X6" s="344"/>
    </row>
    <row r="7" spans="1:24" s="273" customFormat="1" x14ac:dyDescent="0.25">
      <c r="A7" s="339" t="s">
        <v>68</v>
      </c>
      <c r="B7" s="339"/>
      <c r="C7" s="339"/>
      <c r="D7" s="339"/>
      <c r="E7" s="339"/>
      <c r="F7" s="339"/>
      <c r="G7" s="339"/>
      <c r="H7" s="339"/>
      <c r="I7" s="339"/>
      <c r="J7" s="339"/>
      <c r="K7" s="339"/>
      <c r="L7" s="339"/>
      <c r="M7" s="339"/>
      <c r="N7" s="339"/>
      <c r="O7" s="339"/>
      <c r="P7" s="339"/>
      <c r="Q7" s="339"/>
      <c r="R7" s="339"/>
      <c r="S7" s="339"/>
      <c r="T7" s="339"/>
      <c r="U7" s="339"/>
      <c r="V7" s="339"/>
      <c r="W7" s="339"/>
      <c r="X7" s="122"/>
    </row>
    <row r="8" spans="1:24" x14ac:dyDescent="0.25">
      <c r="A8" s="119"/>
      <c r="B8" s="119"/>
      <c r="C8" s="119"/>
      <c r="D8" s="119"/>
      <c r="E8" s="119"/>
      <c r="F8" s="119"/>
      <c r="G8" s="119"/>
      <c r="H8" s="119"/>
      <c r="I8" s="119"/>
      <c r="J8" s="119"/>
      <c r="K8" s="119"/>
      <c r="L8" s="119"/>
      <c r="M8" s="119"/>
      <c r="N8" s="119"/>
      <c r="O8" s="119"/>
      <c r="P8" s="119"/>
      <c r="Q8" s="119"/>
      <c r="R8" s="119"/>
      <c r="S8" s="119"/>
      <c r="T8" s="119"/>
      <c r="U8" s="119"/>
      <c r="V8" s="119"/>
      <c r="W8" s="119"/>
      <c r="X8" s="119"/>
    </row>
    <row r="9" spans="1:24" x14ac:dyDescent="0.25">
      <c r="A9" s="119" t="s">
        <v>502</v>
      </c>
      <c r="B9" s="119"/>
      <c r="C9" s="15" t="s">
        <v>277</v>
      </c>
      <c r="D9" s="15" t="s">
        <v>277</v>
      </c>
      <c r="E9" s="15" t="s">
        <v>277</v>
      </c>
      <c r="F9" s="15" t="s">
        <v>277</v>
      </c>
      <c r="G9" s="15" t="s">
        <v>277</v>
      </c>
      <c r="H9" s="15" t="s">
        <v>277</v>
      </c>
      <c r="I9" s="15" t="s">
        <v>277</v>
      </c>
      <c r="J9" s="15" t="s">
        <v>277</v>
      </c>
      <c r="K9" s="15" t="s">
        <v>277</v>
      </c>
      <c r="L9" s="15" t="s">
        <v>277</v>
      </c>
      <c r="M9" s="15" t="s">
        <v>277</v>
      </c>
      <c r="N9" s="15" t="s">
        <v>277</v>
      </c>
      <c r="O9" s="121">
        <v>1306</v>
      </c>
      <c r="P9" s="121">
        <v>4998</v>
      </c>
      <c r="Q9" s="121">
        <v>7850</v>
      </c>
      <c r="R9" s="121">
        <v>9311</v>
      </c>
      <c r="S9" s="121">
        <v>9343</v>
      </c>
      <c r="T9" s="121">
        <v>11306</v>
      </c>
      <c r="U9" s="10">
        <v>11287</v>
      </c>
      <c r="V9" s="121">
        <v>14452</v>
      </c>
      <c r="W9" s="121">
        <v>17026</v>
      </c>
      <c r="X9" s="121"/>
    </row>
    <row r="10" spans="1:24" x14ac:dyDescent="0.25">
      <c r="A10" s="119" t="s">
        <v>263</v>
      </c>
      <c r="B10" s="119"/>
      <c r="C10" s="15" t="s">
        <v>277</v>
      </c>
      <c r="D10" s="15" t="s">
        <v>277</v>
      </c>
      <c r="E10" s="15" t="s">
        <v>277</v>
      </c>
      <c r="F10" s="15" t="s">
        <v>277</v>
      </c>
      <c r="G10" s="15" t="s">
        <v>277</v>
      </c>
      <c r="H10" s="15" t="s">
        <v>277</v>
      </c>
      <c r="I10" s="15" t="s">
        <v>277</v>
      </c>
      <c r="J10" s="15" t="s">
        <v>277</v>
      </c>
      <c r="K10" s="121">
        <v>298</v>
      </c>
      <c r="L10" s="121">
        <v>3964</v>
      </c>
      <c r="M10" s="121">
        <v>2027</v>
      </c>
      <c r="N10" s="121">
        <v>13411</v>
      </c>
      <c r="O10" s="121">
        <v>21387</v>
      </c>
      <c r="P10" s="121">
        <v>24898</v>
      </c>
      <c r="Q10" s="121">
        <v>25147</v>
      </c>
      <c r="R10" s="121">
        <v>7070</v>
      </c>
      <c r="S10" s="121">
        <v>13836</v>
      </c>
      <c r="T10" s="121">
        <v>25684</v>
      </c>
      <c r="U10" s="10">
        <v>24816</v>
      </c>
      <c r="V10" s="121">
        <v>22087</v>
      </c>
      <c r="W10" s="121">
        <v>13475</v>
      </c>
      <c r="X10" s="121"/>
    </row>
    <row r="11" spans="1:24" x14ac:dyDescent="0.25">
      <c r="A11" s="119" t="s">
        <v>69</v>
      </c>
      <c r="B11" s="119"/>
      <c r="C11" s="121">
        <v>27272</v>
      </c>
      <c r="D11" s="121">
        <v>25582</v>
      </c>
      <c r="E11" s="121">
        <v>22811</v>
      </c>
      <c r="F11" s="121">
        <v>23979</v>
      </c>
      <c r="G11" s="121">
        <v>18384</v>
      </c>
      <c r="H11" s="121">
        <v>15686</v>
      </c>
      <c r="I11" s="121">
        <v>17532</v>
      </c>
      <c r="J11" s="121">
        <v>11596</v>
      </c>
      <c r="K11" s="121">
        <v>7287</v>
      </c>
      <c r="L11" s="121">
        <v>6016</v>
      </c>
      <c r="M11" s="121">
        <v>5449</v>
      </c>
      <c r="N11" s="121">
        <v>6880</v>
      </c>
      <c r="O11" s="121">
        <v>7696</v>
      </c>
      <c r="P11" s="121">
        <v>10363</v>
      </c>
      <c r="Q11" s="121">
        <v>12239</v>
      </c>
      <c r="R11" s="121">
        <v>5607</v>
      </c>
      <c r="S11" s="121">
        <v>2811</v>
      </c>
      <c r="T11" s="121">
        <v>4257</v>
      </c>
      <c r="U11" s="10">
        <v>6079</v>
      </c>
      <c r="V11" s="121">
        <v>8546</v>
      </c>
      <c r="W11" s="121">
        <v>8102</v>
      </c>
    </row>
    <row r="12" spans="1:24" x14ac:dyDescent="0.25">
      <c r="A12" s="119" t="s">
        <v>370</v>
      </c>
      <c r="B12" s="119"/>
      <c r="C12" s="121">
        <v>898</v>
      </c>
      <c r="D12" s="121">
        <v>1455</v>
      </c>
      <c r="E12" s="121">
        <v>1047</v>
      </c>
      <c r="F12" s="121">
        <v>1013</v>
      </c>
      <c r="G12" s="121">
        <v>995</v>
      </c>
      <c r="H12" s="121">
        <v>1025</v>
      </c>
      <c r="I12" s="121">
        <v>1017</v>
      </c>
      <c r="J12" s="121">
        <v>375</v>
      </c>
      <c r="K12" s="121">
        <v>434</v>
      </c>
      <c r="L12" s="121">
        <v>548</v>
      </c>
      <c r="M12" s="121">
        <v>978</v>
      </c>
      <c r="N12" s="121">
        <v>1533</v>
      </c>
      <c r="O12" s="121">
        <v>1190</v>
      </c>
      <c r="P12" s="121">
        <v>1524</v>
      </c>
      <c r="Q12" s="121">
        <v>1903</v>
      </c>
      <c r="R12" s="121">
        <v>2770</v>
      </c>
      <c r="S12" s="121">
        <v>2106</v>
      </c>
      <c r="T12" s="121">
        <v>2404</v>
      </c>
      <c r="U12" s="10">
        <v>3078</v>
      </c>
      <c r="V12" s="121">
        <v>3511</v>
      </c>
      <c r="W12" s="121">
        <v>3332</v>
      </c>
      <c r="X12" s="121"/>
    </row>
    <row r="13" spans="1:24" x14ac:dyDescent="0.25">
      <c r="A13" s="119" t="s">
        <v>94</v>
      </c>
      <c r="B13" s="119"/>
      <c r="C13" s="15" t="s">
        <v>277</v>
      </c>
      <c r="D13" s="121">
        <v>2</v>
      </c>
      <c r="E13" s="121">
        <v>1</v>
      </c>
      <c r="F13" s="15" t="s">
        <v>277</v>
      </c>
      <c r="G13" s="15" t="s">
        <v>277</v>
      </c>
      <c r="H13" s="121">
        <v>3</v>
      </c>
      <c r="I13" s="121">
        <v>1</v>
      </c>
      <c r="J13" s="121">
        <v>4</v>
      </c>
      <c r="K13" s="15" t="s">
        <v>277</v>
      </c>
      <c r="L13" s="15" t="s">
        <v>277</v>
      </c>
      <c r="M13" s="121">
        <v>93</v>
      </c>
      <c r="N13" s="121">
        <v>2194</v>
      </c>
      <c r="O13" s="121">
        <v>3519</v>
      </c>
      <c r="P13" s="121">
        <v>5233</v>
      </c>
      <c r="Q13" s="121">
        <v>6301</v>
      </c>
      <c r="R13" s="121">
        <v>2331</v>
      </c>
      <c r="S13" s="121">
        <v>4207</v>
      </c>
      <c r="T13" s="121">
        <v>7116</v>
      </c>
      <c r="U13" s="10">
        <v>5552</v>
      </c>
      <c r="V13" s="121">
        <v>3751</v>
      </c>
      <c r="W13" s="121">
        <v>3263</v>
      </c>
      <c r="X13" s="121"/>
    </row>
    <row r="14" spans="1:24" x14ac:dyDescent="0.25">
      <c r="A14" s="119" t="s">
        <v>497</v>
      </c>
      <c r="B14" s="119"/>
      <c r="C14" s="15" t="s">
        <v>277</v>
      </c>
      <c r="D14" s="15" t="s">
        <v>277</v>
      </c>
      <c r="E14" s="15" t="s">
        <v>277</v>
      </c>
      <c r="F14" s="15" t="s">
        <v>277</v>
      </c>
      <c r="G14" s="15" t="s">
        <v>277</v>
      </c>
      <c r="H14" s="15" t="s">
        <v>277</v>
      </c>
      <c r="I14" s="15" t="s">
        <v>277</v>
      </c>
      <c r="J14" s="15" t="s">
        <v>277</v>
      </c>
      <c r="K14" s="15" t="s">
        <v>277</v>
      </c>
      <c r="L14" s="15" t="s">
        <v>277</v>
      </c>
      <c r="M14" s="15" t="s">
        <v>277</v>
      </c>
      <c r="N14" s="15" t="s">
        <v>277</v>
      </c>
      <c r="O14" s="15" t="s">
        <v>277</v>
      </c>
      <c r="P14" s="15" t="s">
        <v>277</v>
      </c>
      <c r="Q14" s="15" t="s">
        <v>277</v>
      </c>
      <c r="R14" s="15" t="s">
        <v>277</v>
      </c>
      <c r="S14" s="15" t="s">
        <v>277</v>
      </c>
      <c r="T14" s="121">
        <v>1022</v>
      </c>
      <c r="U14" s="10">
        <v>1017</v>
      </c>
      <c r="V14" s="121">
        <v>1555</v>
      </c>
      <c r="W14" s="121">
        <v>2960</v>
      </c>
      <c r="X14" s="121"/>
    </row>
    <row r="15" spans="1:24" x14ac:dyDescent="0.25">
      <c r="A15" s="119" t="s">
        <v>71</v>
      </c>
      <c r="B15" s="119"/>
      <c r="C15" s="121">
        <v>3599</v>
      </c>
      <c r="D15" s="121">
        <v>3610</v>
      </c>
      <c r="E15" s="121">
        <v>3276</v>
      </c>
      <c r="F15" s="121">
        <v>4485</v>
      </c>
      <c r="G15" s="121">
        <v>5545</v>
      </c>
      <c r="H15" s="121">
        <v>6080</v>
      </c>
      <c r="I15" s="121">
        <v>12862</v>
      </c>
      <c r="J15" s="121">
        <v>13770</v>
      </c>
      <c r="K15" s="121">
        <v>15970</v>
      </c>
      <c r="L15" s="121">
        <v>18177</v>
      </c>
      <c r="M15" s="121">
        <v>18953</v>
      </c>
      <c r="N15" s="121">
        <v>18390</v>
      </c>
      <c r="O15" s="121">
        <v>17519</v>
      </c>
      <c r="P15" s="121">
        <v>17867</v>
      </c>
      <c r="Q15" s="121">
        <v>14015</v>
      </c>
      <c r="R15" s="121">
        <v>2531</v>
      </c>
      <c r="S15" s="121">
        <v>2806</v>
      </c>
      <c r="T15" s="121">
        <v>7929</v>
      </c>
      <c r="U15" s="10">
        <v>7035</v>
      </c>
      <c r="V15" s="121">
        <v>3950</v>
      </c>
      <c r="W15" s="121">
        <v>2129</v>
      </c>
      <c r="X15" s="121"/>
    </row>
    <row r="16" spans="1:24" x14ac:dyDescent="0.25">
      <c r="A16" s="119" t="s">
        <v>363</v>
      </c>
      <c r="B16" s="119"/>
      <c r="C16" s="121">
        <v>419</v>
      </c>
      <c r="D16" s="121">
        <v>3593</v>
      </c>
      <c r="E16" s="121">
        <v>3842</v>
      </c>
      <c r="F16" s="121">
        <v>3663</v>
      </c>
      <c r="G16" s="121">
        <v>3416</v>
      </c>
      <c r="H16" s="121">
        <v>3098</v>
      </c>
      <c r="I16" s="121">
        <v>2202</v>
      </c>
      <c r="J16" s="121">
        <v>1</v>
      </c>
      <c r="K16" s="15" t="s">
        <v>277</v>
      </c>
      <c r="L16" s="15" t="s">
        <v>277</v>
      </c>
      <c r="M16" s="15" t="s">
        <v>277</v>
      </c>
      <c r="N16" s="15" t="s">
        <v>277</v>
      </c>
      <c r="O16" s="15" t="s">
        <v>277</v>
      </c>
      <c r="P16" s="15" t="s">
        <v>277</v>
      </c>
      <c r="Q16" s="121">
        <v>176</v>
      </c>
      <c r="R16" s="121">
        <v>603</v>
      </c>
      <c r="S16" s="121">
        <v>499</v>
      </c>
      <c r="T16" s="121">
        <v>828</v>
      </c>
      <c r="U16" s="10">
        <v>917</v>
      </c>
      <c r="V16" s="121">
        <v>1978</v>
      </c>
      <c r="W16" s="121">
        <v>2129</v>
      </c>
      <c r="X16" s="121"/>
    </row>
    <row r="17" spans="1:24" x14ac:dyDescent="0.25">
      <c r="A17" s="119" t="s">
        <v>369</v>
      </c>
      <c r="B17" s="119"/>
      <c r="C17" s="121">
        <v>124</v>
      </c>
      <c r="D17" s="121">
        <v>400</v>
      </c>
      <c r="E17" s="121">
        <v>474</v>
      </c>
      <c r="F17" s="121">
        <v>722</v>
      </c>
      <c r="G17" s="121">
        <v>661</v>
      </c>
      <c r="H17" s="121">
        <v>14</v>
      </c>
      <c r="I17" s="15" t="s">
        <v>277</v>
      </c>
      <c r="J17" s="15" t="s">
        <v>277</v>
      </c>
      <c r="K17" s="121">
        <v>142</v>
      </c>
      <c r="L17" s="121">
        <v>64</v>
      </c>
      <c r="M17" s="121">
        <v>2</v>
      </c>
      <c r="N17" s="121">
        <v>3</v>
      </c>
      <c r="O17" s="121">
        <v>37</v>
      </c>
      <c r="P17" s="121">
        <v>74</v>
      </c>
      <c r="Q17" s="121">
        <v>490</v>
      </c>
      <c r="R17" s="121">
        <v>2074</v>
      </c>
      <c r="S17" s="121">
        <v>1888</v>
      </c>
      <c r="T17" s="121">
        <v>2250</v>
      </c>
      <c r="U17" s="10">
        <v>2135</v>
      </c>
      <c r="V17" s="121">
        <v>1826</v>
      </c>
      <c r="W17" s="121">
        <v>1833</v>
      </c>
      <c r="X17" s="121"/>
    </row>
    <row r="18" spans="1:24" x14ac:dyDescent="0.25">
      <c r="A18" s="119" t="s">
        <v>72</v>
      </c>
      <c r="B18" s="119"/>
      <c r="C18" s="121">
        <v>19957</v>
      </c>
      <c r="D18" s="121">
        <v>17300</v>
      </c>
      <c r="E18" s="121">
        <v>12674</v>
      </c>
      <c r="F18" s="121">
        <v>11826</v>
      </c>
      <c r="G18" s="121">
        <v>15680</v>
      </c>
      <c r="H18" s="121">
        <v>15630</v>
      </c>
      <c r="I18" s="121">
        <v>16001</v>
      </c>
      <c r="J18" s="121">
        <v>14108</v>
      </c>
      <c r="K18" s="121">
        <v>15177</v>
      </c>
      <c r="L18" s="121">
        <v>7676</v>
      </c>
      <c r="M18" s="121">
        <v>8383</v>
      </c>
      <c r="N18" s="121">
        <v>8200</v>
      </c>
      <c r="O18" s="121">
        <v>8012</v>
      </c>
      <c r="P18" s="121">
        <v>4618</v>
      </c>
      <c r="Q18" s="121">
        <v>1688</v>
      </c>
      <c r="R18" s="121">
        <v>2447</v>
      </c>
      <c r="S18" s="121">
        <v>1785</v>
      </c>
      <c r="T18" s="121">
        <v>1742</v>
      </c>
      <c r="U18" s="10">
        <v>1607</v>
      </c>
      <c r="V18" s="121">
        <v>967</v>
      </c>
      <c r="W18" s="121">
        <v>1796</v>
      </c>
      <c r="X18" s="121"/>
    </row>
    <row r="19" spans="1:24" x14ac:dyDescent="0.25">
      <c r="A19" s="119" t="s">
        <v>74</v>
      </c>
      <c r="B19" s="119"/>
      <c r="C19" s="121">
        <v>72</v>
      </c>
      <c r="D19" s="121">
        <v>48</v>
      </c>
      <c r="E19" s="121">
        <v>118</v>
      </c>
      <c r="F19" s="121">
        <v>157</v>
      </c>
      <c r="G19" s="121">
        <v>197</v>
      </c>
      <c r="H19" s="121">
        <v>126</v>
      </c>
      <c r="I19" s="121">
        <v>177</v>
      </c>
      <c r="J19" s="121">
        <v>71</v>
      </c>
      <c r="K19" s="121">
        <v>127</v>
      </c>
      <c r="L19" s="121">
        <v>129</v>
      </c>
      <c r="M19" s="121">
        <v>221</v>
      </c>
      <c r="N19" s="121">
        <v>136</v>
      </c>
      <c r="O19" s="121">
        <v>597</v>
      </c>
      <c r="P19" s="121">
        <v>200</v>
      </c>
      <c r="Q19" s="121">
        <v>3541</v>
      </c>
      <c r="R19" s="121">
        <v>1426</v>
      </c>
      <c r="S19" s="121">
        <v>810</v>
      </c>
      <c r="T19" s="121">
        <v>1562</v>
      </c>
      <c r="U19" s="10">
        <v>4384</v>
      </c>
      <c r="V19" s="121">
        <v>1952</v>
      </c>
      <c r="W19" s="121">
        <v>1305</v>
      </c>
      <c r="X19" s="121"/>
    </row>
    <row r="20" spans="1:24" x14ac:dyDescent="0.25">
      <c r="A20" s="119" t="s">
        <v>78</v>
      </c>
      <c r="B20" s="119"/>
      <c r="C20" s="121">
        <v>2</v>
      </c>
      <c r="D20" s="121">
        <v>1</v>
      </c>
      <c r="E20" s="121">
        <v>3</v>
      </c>
      <c r="F20" s="121">
        <v>11</v>
      </c>
      <c r="G20" s="121">
        <v>3</v>
      </c>
      <c r="H20" s="121">
        <v>20</v>
      </c>
      <c r="I20" s="121">
        <v>56</v>
      </c>
      <c r="J20" s="121">
        <v>8</v>
      </c>
      <c r="K20" s="15" t="s">
        <v>277</v>
      </c>
      <c r="L20" s="121">
        <v>5</v>
      </c>
      <c r="M20" s="121">
        <v>13</v>
      </c>
      <c r="N20" s="121">
        <v>1</v>
      </c>
      <c r="O20" s="121">
        <v>12</v>
      </c>
      <c r="P20" s="121">
        <v>531</v>
      </c>
      <c r="Q20" s="121">
        <v>636</v>
      </c>
      <c r="R20" s="121">
        <v>2090</v>
      </c>
      <c r="S20" s="182" t="s">
        <v>277</v>
      </c>
      <c r="T20" s="121">
        <v>524</v>
      </c>
      <c r="U20" s="10">
        <v>1785</v>
      </c>
      <c r="V20" s="121">
        <v>2623</v>
      </c>
      <c r="W20" s="121">
        <v>1179</v>
      </c>
      <c r="X20" s="121"/>
    </row>
    <row r="21" spans="1:24" x14ac:dyDescent="0.25">
      <c r="A21" s="119" t="s">
        <v>98</v>
      </c>
      <c r="B21" s="119"/>
      <c r="C21" s="121">
        <v>1</v>
      </c>
      <c r="D21" s="121">
        <v>162</v>
      </c>
      <c r="E21" s="121">
        <v>2060</v>
      </c>
      <c r="F21" s="121">
        <v>2754</v>
      </c>
      <c r="G21" s="121">
        <v>887</v>
      </c>
      <c r="H21" s="121">
        <v>4579</v>
      </c>
      <c r="I21" s="121">
        <v>4506</v>
      </c>
      <c r="J21" s="121">
        <v>4645</v>
      </c>
      <c r="K21" s="121">
        <v>3745</v>
      </c>
      <c r="L21" s="121">
        <v>1211</v>
      </c>
      <c r="M21" s="121">
        <v>1131</v>
      </c>
      <c r="N21" s="121">
        <v>2022</v>
      </c>
      <c r="O21" s="121">
        <v>4564</v>
      </c>
      <c r="P21" s="121">
        <v>495</v>
      </c>
      <c r="Q21" s="121">
        <v>175</v>
      </c>
      <c r="R21" s="121">
        <v>453</v>
      </c>
      <c r="S21" s="121">
        <v>1376</v>
      </c>
      <c r="T21" s="121">
        <v>2290</v>
      </c>
      <c r="U21" s="10">
        <v>2538</v>
      </c>
      <c r="V21" s="121">
        <v>2658</v>
      </c>
      <c r="W21" s="121">
        <v>974</v>
      </c>
      <c r="X21" s="121"/>
    </row>
    <row r="22" spans="1:24" x14ac:dyDescent="0.25">
      <c r="A22" s="119" t="s">
        <v>587</v>
      </c>
      <c r="B22" s="119"/>
      <c r="C22" s="15" t="s">
        <v>277</v>
      </c>
      <c r="D22" s="15" t="s">
        <v>277</v>
      </c>
      <c r="E22" s="15" t="s">
        <v>277</v>
      </c>
      <c r="F22" s="15" t="s">
        <v>277</v>
      </c>
      <c r="G22" s="15" t="s">
        <v>277</v>
      </c>
      <c r="H22" s="15" t="s">
        <v>277</v>
      </c>
      <c r="I22" s="15" t="s">
        <v>277</v>
      </c>
      <c r="J22" s="15" t="s">
        <v>277</v>
      </c>
      <c r="K22" s="15" t="s">
        <v>277</v>
      </c>
      <c r="L22" s="15" t="s">
        <v>277</v>
      </c>
      <c r="M22" s="15" t="s">
        <v>277</v>
      </c>
      <c r="N22" s="15" t="s">
        <v>277</v>
      </c>
      <c r="O22" s="15" t="s">
        <v>277</v>
      </c>
      <c r="P22" s="15" t="s">
        <v>277</v>
      </c>
      <c r="Q22" s="15" t="s">
        <v>277</v>
      </c>
      <c r="R22" s="15" t="s">
        <v>277</v>
      </c>
      <c r="S22" s="121">
        <v>130</v>
      </c>
      <c r="T22" s="121">
        <v>576</v>
      </c>
      <c r="U22" s="10">
        <v>137</v>
      </c>
      <c r="V22" s="121">
        <v>375</v>
      </c>
      <c r="W22" s="121">
        <v>453</v>
      </c>
      <c r="X22" s="121"/>
    </row>
    <row r="23" spans="1:24" x14ac:dyDescent="0.25">
      <c r="A23" s="119" t="s">
        <v>599</v>
      </c>
      <c r="B23" s="119"/>
      <c r="C23" s="15" t="s">
        <v>277</v>
      </c>
      <c r="D23" s="15" t="s">
        <v>277</v>
      </c>
      <c r="E23" s="15" t="s">
        <v>277</v>
      </c>
      <c r="F23" s="15" t="s">
        <v>277</v>
      </c>
      <c r="G23" s="15" t="s">
        <v>277</v>
      </c>
      <c r="H23" s="15" t="s">
        <v>277</v>
      </c>
      <c r="I23" s="15" t="s">
        <v>277</v>
      </c>
      <c r="J23" s="15" t="s">
        <v>277</v>
      </c>
      <c r="K23" s="15" t="s">
        <v>277</v>
      </c>
      <c r="L23" s="15" t="s">
        <v>277</v>
      </c>
      <c r="M23" s="15" t="s">
        <v>277</v>
      </c>
      <c r="N23" s="15" t="s">
        <v>277</v>
      </c>
      <c r="O23" s="15" t="s">
        <v>277</v>
      </c>
      <c r="P23" s="15" t="s">
        <v>277</v>
      </c>
      <c r="Q23" s="15" t="s">
        <v>277</v>
      </c>
      <c r="R23" s="15" t="s">
        <v>277</v>
      </c>
      <c r="S23" s="15" t="s">
        <v>277</v>
      </c>
      <c r="T23" s="121">
        <v>304</v>
      </c>
      <c r="U23" s="15" t="s">
        <v>277</v>
      </c>
      <c r="V23" s="15" t="s">
        <v>277</v>
      </c>
      <c r="W23" s="121">
        <v>294</v>
      </c>
      <c r="X23" s="121"/>
    </row>
    <row r="24" spans="1:24" x14ac:dyDescent="0.25">
      <c r="A24" s="119" t="s">
        <v>781</v>
      </c>
      <c r="B24" s="119"/>
      <c r="C24" s="15" t="s">
        <v>277</v>
      </c>
      <c r="D24" s="15" t="s">
        <v>277</v>
      </c>
      <c r="E24" s="15" t="s">
        <v>277</v>
      </c>
      <c r="F24" s="15" t="s">
        <v>277</v>
      </c>
      <c r="G24" s="15" t="s">
        <v>277</v>
      </c>
      <c r="H24" s="15" t="s">
        <v>277</v>
      </c>
      <c r="I24" s="15" t="s">
        <v>277</v>
      </c>
      <c r="J24" s="15" t="s">
        <v>277</v>
      </c>
      <c r="K24" s="15" t="s">
        <v>277</v>
      </c>
      <c r="L24" s="15" t="s">
        <v>277</v>
      </c>
      <c r="M24" s="15" t="s">
        <v>277</v>
      </c>
      <c r="N24" s="15" t="s">
        <v>277</v>
      </c>
      <c r="O24" s="15" t="s">
        <v>277</v>
      </c>
      <c r="P24" s="15" t="s">
        <v>277</v>
      </c>
      <c r="Q24" s="15" t="s">
        <v>277</v>
      </c>
      <c r="R24" s="15" t="s">
        <v>277</v>
      </c>
      <c r="S24" s="15" t="s">
        <v>277</v>
      </c>
      <c r="T24" s="15" t="s">
        <v>277</v>
      </c>
      <c r="U24" s="15" t="s">
        <v>277</v>
      </c>
      <c r="V24" s="15" t="s">
        <v>277</v>
      </c>
      <c r="W24" s="121">
        <v>215</v>
      </c>
      <c r="X24" s="121"/>
    </row>
    <row r="25" spans="1:24" x14ac:dyDescent="0.25">
      <c r="A25" s="119" t="s">
        <v>780</v>
      </c>
      <c r="B25" s="119"/>
      <c r="C25" s="15" t="s">
        <v>277</v>
      </c>
      <c r="D25" s="15" t="s">
        <v>277</v>
      </c>
      <c r="E25" s="15" t="s">
        <v>277</v>
      </c>
      <c r="F25" s="15" t="s">
        <v>277</v>
      </c>
      <c r="G25" s="15" t="s">
        <v>277</v>
      </c>
      <c r="H25" s="15" t="s">
        <v>277</v>
      </c>
      <c r="I25" s="15" t="s">
        <v>277</v>
      </c>
      <c r="J25" s="15" t="s">
        <v>277</v>
      </c>
      <c r="K25" s="15" t="s">
        <v>277</v>
      </c>
      <c r="L25" s="15" t="s">
        <v>277</v>
      </c>
      <c r="M25" s="15" t="s">
        <v>277</v>
      </c>
      <c r="N25" s="15" t="s">
        <v>277</v>
      </c>
      <c r="O25" s="15" t="s">
        <v>277</v>
      </c>
      <c r="P25" s="15" t="s">
        <v>277</v>
      </c>
      <c r="Q25" s="15" t="s">
        <v>277</v>
      </c>
      <c r="R25" s="15" t="s">
        <v>277</v>
      </c>
      <c r="S25" s="15" t="s">
        <v>277</v>
      </c>
      <c r="T25" s="15" t="s">
        <v>277</v>
      </c>
      <c r="U25" s="15" t="s">
        <v>277</v>
      </c>
      <c r="V25" s="15" t="s">
        <v>277</v>
      </c>
      <c r="W25" s="121">
        <v>205</v>
      </c>
      <c r="X25" s="121"/>
    </row>
    <row r="26" spans="1:24" x14ac:dyDescent="0.25">
      <c r="A26" s="119" t="s">
        <v>110</v>
      </c>
      <c r="B26" s="119"/>
      <c r="C26" s="15" t="s">
        <v>277</v>
      </c>
      <c r="D26" s="15" t="s">
        <v>277</v>
      </c>
      <c r="E26" s="15" t="s">
        <v>277</v>
      </c>
      <c r="F26" s="121">
        <v>151</v>
      </c>
      <c r="G26" s="121">
        <v>4180</v>
      </c>
      <c r="H26" s="121">
        <v>3619</v>
      </c>
      <c r="I26" s="121">
        <v>3910</v>
      </c>
      <c r="J26" s="121">
        <v>4062</v>
      </c>
      <c r="K26" s="121">
        <v>5265</v>
      </c>
      <c r="L26" s="121">
        <v>10188</v>
      </c>
      <c r="M26" s="121">
        <v>13265</v>
      </c>
      <c r="N26" s="121">
        <v>7688</v>
      </c>
      <c r="O26" s="121">
        <v>6833</v>
      </c>
      <c r="P26" s="121">
        <v>6766</v>
      </c>
      <c r="Q26" s="121">
        <v>4606</v>
      </c>
      <c r="R26" s="121">
        <v>1771</v>
      </c>
      <c r="S26" s="121">
        <v>2176</v>
      </c>
      <c r="T26" s="121">
        <v>1805</v>
      </c>
      <c r="U26" s="10">
        <v>701</v>
      </c>
      <c r="V26" s="121">
        <v>259</v>
      </c>
      <c r="W26" s="121">
        <v>199</v>
      </c>
      <c r="X26" s="121"/>
    </row>
    <row r="27" spans="1:24" x14ac:dyDescent="0.25">
      <c r="A27" s="119" t="s">
        <v>73</v>
      </c>
      <c r="B27" s="119"/>
      <c r="C27" s="121">
        <v>6569</v>
      </c>
      <c r="D27" s="121">
        <v>7745</v>
      </c>
      <c r="E27" s="121">
        <v>10342</v>
      </c>
      <c r="F27" s="121">
        <v>11898</v>
      </c>
      <c r="G27" s="121">
        <v>8154</v>
      </c>
      <c r="H27" s="121">
        <v>7028</v>
      </c>
      <c r="I27" s="121">
        <v>8288</v>
      </c>
      <c r="J27" s="121">
        <v>8955</v>
      </c>
      <c r="K27" s="121">
        <v>10393</v>
      </c>
      <c r="L27" s="121">
        <v>12765</v>
      </c>
      <c r="M27" s="121">
        <v>14042</v>
      </c>
      <c r="N27" s="121">
        <v>11547</v>
      </c>
      <c r="O27" s="121">
        <v>2637</v>
      </c>
      <c r="P27" s="121">
        <v>67</v>
      </c>
      <c r="Q27" s="121">
        <v>60</v>
      </c>
      <c r="R27" s="121">
        <v>1024</v>
      </c>
      <c r="S27" s="121">
        <v>1895</v>
      </c>
      <c r="T27" s="121">
        <v>258</v>
      </c>
      <c r="U27" s="10">
        <v>327</v>
      </c>
      <c r="V27" s="121">
        <v>178</v>
      </c>
      <c r="W27" s="15" t="s">
        <v>277</v>
      </c>
      <c r="X27" s="121"/>
    </row>
    <row r="28" spans="1:24" x14ac:dyDescent="0.25">
      <c r="A28" s="119" t="s">
        <v>378</v>
      </c>
      <c r="B28" s="119"/>
      <c r="C28" s="15" t="s">
        <v>277</v>
      </c>
      <c r="D28" s="15" t="s">
        <v>277</v>
      </c>
      <c r="E28" s="15" t="s">
        <v>277</v>
      </c>
      <c r="F28" s="15" t="s">
        <v>277</v>
      </c>
      <c r="G28" s="15" t="s">
        <v>277</v>
      </c>
      <c r="H28" s="15" t="s">
        <v>277</v>
      </c>
      <c r="I28" s="15" t="s">
        <v>277</v>
      </c>
      <c r="J28" s="15" t="s">
        <v>277</v>
      </c>
      <c r="K28" s="15" t="s">
        <v>277</v>
      </c>
      <c r="L28" s="15" t="s">
        <v>277</v>
      </c>
      <c r="M28" s="15" t="s">
        <v>277</v>
      </c>
      <c r="N28" s="15" t="s">
        <v>277</v>
      </c>
      <c r="O28" s="15" t="s">
        <v>277</v>
      </c>
      <c r="P28" s="15" t="s">
        <v>277</v>
      </c>
      <c r="Q28" s="15" t="s">
        <v>277</v>
      </c>
      <c r="R28" s="15" t="s">
        <v>277</v>
      </c>
      <c r="S28" s="15" t="s">
        <v>277</v>
      </c>
      <c r="T28" s="15" t="s">
        <v>277</v>
      </c>
      <c r="U28" s="10">
        <v>1710</v>
      </c>
      <c r="V28" s="15" t="s">
        <v>277</v>
      </c>
      <c r="W28" s="15" t="s">
        <v>277</v>
      </c>
      <c r="X28" s="121"/>
    </row>
    <row r="29" spans="1:24" x14ac:dyDescent="0.25">
      <c r="A29" s="119" t="s">
        <v>97</v>
      </c>
      <c r="B29" s="119"/>
      <c r="C29" s="121">
        <v>8466</v>
      </c>
      <c r="D29" s="121">
        <v>8074</v>
      </c>
      <c r="E29" s="121">
        <v>9227</v>
      </c>
      <c r="F29" s="121">
        <v>10456</v>
      </c>
      <c r="G29" s="121">
        <v>10707</v>
      </c>
      <c r="H29" s="121">
        <v>9173</v>
      </c>
      <c r="I29" s="121">
        <v>9900</v>
      </c>
      <c r="J29" s="121">
        <v>10827</v>
      </c>
      <c r="K29" s="121">
        <v>9223</v>
      </c>
      <c r="L29" s="121">
        <v>6865</v>
      </c>
      <c r="M29" s="121">
        <v>5649</v>
      </c>
      <c r="N29" s="121">
        <v>7068</v>
      </c>
      <c r="O29" s="121">
        <v>6305</v>
      </c>
      <c r="P29" s="121">
        <v>5097</v>
      </c>
      <c r="Q29" s="121">
        <v>3174</v>
      </c>
      <c r="R29" s="121">
        <v>347</v>
      </c>
      <c r="S29" s="121">
        <v>412</v>
      </c>
      <c r="T29" s="121">
        <v>1261</v>
      </c>
      <c r="U29" s="10">
        <v>1176</v>
      </c>
      <c r="V29" s="15" t="s">
        <v>277</v>
      </c>
      <c r="W29" s="15" t="s">
        <v>277</v>
      </c>
      <c r="X29" s="121"/>
    </row>
    <row r="30" spans="1:24" x14ac:dyDescent="0.25">
      <c r="A30" s="119" t="s">
        <v>602</v>
      </c>
      <c r="B30" s="119"/>
      <c r="C30" s="15" t="s">
        <v>277</v>
      </c>
      <c r="D30" s="15" t="s">
        <v>277</v>
      </c>
      <c r="E30" s="15" t="s">
        <v>277</v>
      </c>
      <c r="F30" s="15" t="s">
        <v>277</v>
      </c>
      <c r="G30" s="15" t="s">
        <v>277</v>
      </c>
      <c r="H30" s="15" t="s">
        <v>277</v>
      </c>
      <c r="I30" s="15" t="s">
        <v>277</v>
      </c>
      <c r="J30" s="15" t="s">
        <v>277</v>
      </c>
      <c r="K30" s="15" t="s">
        <v>277</v>
      </c>
      <c r="L30" s="15" t="s">
        <v>277</v>
      </c>
      <c r="M30" s="15" t="s">
        <v>277</v>
      </c>
      <c r="N30" s="15" t="s">
        <v>277</v>
      </c>
      <c r="O30" s="15" t="s">
        <v>277</v>
      </c>
      <c r="P30" s="15" t="s">
        <v>277</v>
      </c>
      <c r="Q30" s="15" t="s">
        <v>277</v>
      </c>
      <c r="R30" s="15" t="s">
        <v>277</v>
      </c>
      <c r="S30" s="15" t="s">
        <v>277</v>
      </c>
      <c r="T30" s="121">
        <v>304</v>
      </c>
      <c r="U30" s="10">
        <v>845</v>
      </c>
      <c r="V30" s="15" t="s">
        <v>277</v>
      </c>
      <c r="W30" s="15" t="s">
        <v>277</v>
      </c>
    </row>
    <row r="31" spans="1:24" x14ac:dyDescent="0.25">
      <c r="A31" s="119" t="s">
        <v>82</v>
      </c>
      <c r="B31" s="119"/>
      <c r="C31" s="15" t="s">
        <v>277</v>
      </c>
      <c r="D31" s="15" t="s">
        <v>277</v>
      </c>
      <c r="E31" s="15" t="s">
        <v>277</v>
      </c>
      <c r="F31" s="15" t="s">
        <v>277</v>
      </c>
      <c r="G31" s="15" t="s">
        <v>277</v>
      </c>
      <c r="H31" s="15" t="s">
        <v>277</v>
      </c>
      <c r="I31" s="15" t="s">
        <v>277</v>
      </c>
      <c r="J31" s="15" t="s">
        <v>277</v>
      </c>
      <c r="K31" s="15" t="s">
        <v>277</v>
      </c>
      <c r="L31" s="15" t="s">
        <v>277</v>
      </c>
      <c r="M31" s="15" t="s">
        <v>277</v>
      </c>
      <c r="N31" s="15" t="s">
        <v>277</v>
      </c>
      <c r="O31" s="15" t="s">
        <v>277</v>
      </c>
      <c r="P31" s="15" t="s">
        <v>277</v>
      </c>
      <c r="Q31" s="15" t="s">
        <v>277</v>
      </c>
      <c r="R31" s="15" t="s">
        <v>277</v>
      </c>
      <c r="S31" s="121">
        <v>193</v>
      </c>
      <c r="T31" s="15" t="s">
        <v>277</v>
      </c>
      <c r="U31" s="15" t="s">
        <v>277</v>
      </c>
      <c r="V31" s="15" t="s">
        <v>277</v>
      </c>
      <c r="W31" s="15" t="s">
        <v>277</v>
      </c>
      <c r="X31" s="121"/>
    </row>
    <row r="32" spans="1:24" x14ac:dyDescent="0.25">
      <c r="A32" s="119" t="s">
        <v>318</v>
      </c>
      <c r="B32" s="119"/>
      <c r="C32" s="121">
        <v>12998</v>
      </c>
      <c r="D32" s="121">
        <v>13836</v>
      </c>
      <c r="E32" s="121">
        <v>14834</v>
      </c>
      <c r="F32" s="121">
        <v>13991</v>
      </c>
      <c r="G32" s="121">
        <v>13680</v>
      </c>
      <c r="H32" s="121">
        <v>13228</v>
      </c>
      <c r="I32" s="121">
        <v>14292</v>
      </c>
      <c r="J32" s="121">
        <v>14319</v>
      </c>
      <c r="K32" s="121">
        <v>13780</v>
      </c>
      <c r="L32" s="121">
        <v>14684</v>
      </c>
      <c r="M32" s="121">
        <v>15400</v>
      </c>
      <c r="N32" s="121">
        <v>13173</v>
      </c>
      <c r="O32" s="121">
        <v>12347</v>
      </c>
      <c r="P32" s="121">
        <v>11345</v>
      </c>
      <c r="Q32" s="121">
        <v>9307</v>
      </c>
      <c r="R32" s="121">
        <v>1040</v>
      </c>
      <c r="S32" s="182" t="s">
        <v>277</v>
      </c>
      <c r="T32" s="15" t="s">
        <v>277</v>
      </c>
      <c r="U32" s="15" t="s">
        <v>277</v>
      </c>
      <c r="V32" s="15" t="s">
        <v>277</v>
      </c>
      <c r="W32" s="15" t="s">
        <v>277</v>
      </c>
      <c r="X32" s="121"/>
    </row>
    <row r="33" spans="1:24" x14ac:dyDescent="0.25">
      <c r="A33" s="119" t="s">
        <v>76</v>
      </c>
      <c r="B33" s="119"/>
      <c r="C33" s="121">
        <v>8</v>
      </c>
      <c r="D33" s="121">
        <v>47</v>
      </c>
      <c r="E33" s="121">
        <v>1678</v>
      </c>
      <c r="F33" s="121">
        <v>2257</v>
      </c>
      <c r="G33" s="121">
        <v>16</v>
      </c>
      <c r="H33" s="121">
        <v>708</v>
      </c>
      <c r="I33" s="121">
        <v>941</v>
      </c>
      <c r="J33" s="121">
        <v>2769</v>
      </c>
      <c r="K33" s="121">
        <v>5890</v>
      </c>
      <c r="L33" s="121">
        <v>9407</v>
      </c>
      <c r="M33" s="121">
        <v>9807</v>
      </c>
      <c r="N33" s="121">
        <v>9406</v>
      </c>
      <c r="O33" s="121">
        <v>11826</v>
      </c>
      <c r="P33" s="121">
        <v>10738</v>
      </c>
      <c r="Q33" s="121">
        <v>8945</v>
      </c>
      <c r="R33" s="121">
        <v>854</v>
      </c>
      <c r="S33" s="182" t="s">
        <v>277</v>
      </c>
      <c r="T33" s="15" t="s">
        <v>277</v>
      </c>
      <c r="U33" s="15" t="s">
        <v>277</v>
      </c>
      <c r="V33" s="15" t="s">
        <v>277</v>
      </c>
      <c r="W33" s="15" t="s">
        <v>277</v>
      </c>
      <c r="X33" s="121"/>
    </row>
    <row r="34" spans="1:24" x14ac:dyDescent="0.25">
      <c r="A34" s="119" t="s">
        <v>576</v>
      </c>
      <c r="B34" s="119"/>
      <c r="C34" s="15" t="s">
        <v>277</v>
      </c>
      <c r="D34" s="15" t="s">
        <v>277</v>
      </c>
      <c r="E34" s="15" t="s">
        <v>277</v>
      </c>
      <c r="F34" s="15" t="s">
        <v>277</v>
      </c>
      <c r="G34" s="15" t="s">
        <v>277</v>
      </c>
      <c r="H34" s="15" t="s">
        <v>277</v>
      </c>
      <c r="I34" s="15" t="s">
        <v>277</v>
      </c>
      <c r="J34" s="15" t="s">
        <v>277</v>
      </c>
      <c r="K34" s="15" t="s">
        <v>277</v>
      </c>
      <c r="L34" s="15" t="s">
        <v>277</v>
      </c>
      <c r="M34" s="15" t="s">
        <v>277</v>
      </c>
      <c r="N34" s="15" t="s">
        <v>277</v>
      </c>
      <c r="O34" s="15" t="s">
        <v>277</v>
      </c>
      <c r="P34" s="15" t="s">
        <v>277</v>
      </c>
      <c r="Q34" s="15" t="s">
        <v>277</v>
      </c>
      <c r="R34" s="121">
        <v>423</v>
      </c>
      <c r="S34" s="182" t="s">
        <v>277</v>
      </c>
      <c r="T34" s="15" t="s">
        <v>277</v>
      </c>
      <c r="U34" s="15" t="s">
        <v>277</v>
      </c>
      <c r="V34" s="15" t="s">
        <v>277</v>
      </c>
      <c r="W34" s="15" t="s">
        <v>277</v>
      </c>
      <c r="X34" s="121"/>
    </row>
    <row r="35" spans="1:24" x14ac:dyDescent="0.25">
      <c r="A35" s="119" t="s">
        <v>75</v>
      </c>
      <c r="B35" s="119"/>
      <c r="C35" s="121">
        <v>2</v>
      </c>
      <c r="D35" s="121">
        <v>2</v>
      </c>
      <c r="E35" s="121">
        <v>64</v>
      </c>
      <c r="F35" s="121">
        <v>159</v>
      </c>
      <c r="G35" s="121">
        <v>1024</v>
      </c>
      <c r="H35" s="121">
        <v>1854</v>
      </c>
      <c r="I35" s="121">
        <v>1966</v>
      </c>
      <c r="J35" s="121">
        <v>2441</v>
      </c>
      <c r="K35" s="121">
        <v>2935</v>
      </c>
      <c r="L35" s="121">
        <v>2411</v>
      </c>
      <c r="M35" s="121">
        <v>2013</v>
      </c>
      <c r="N35" s="121">
        <v>1853</v>
      </c>
      <c r="O35" s="121">
        <v>2553</v>
      </c>
      <c r="P35" s="121">
        <v>2215</v>
      </c>
      <c r="Q35" s="121">
        <v>2182</v>
      </c>
      <c r="R35" s="121">
        <v>164</v>
      </c>
      <c r="S35" s="182" t="s">
        <v>277</v>
      </c>
      <c r="T35" s="15" t="s">
        <v>277</v>
      </c>
      <c r="U35" s="15" t="s">
        <v>277</v>
      </c>
      <c r="V35" s="15" t="s">
        <v>277</v>
      </c>
      <c r="W35" s="15" t="s">
        <v>277</v>
      </c>
      <c r="X35" s="121"/>
    </row>
    <row r="36" spans="1:24" x14ac:dyDescent="0.25">
      <c r="A36" s="119" t="s">
        <v>528</v>
      </c>
      <c r="B36" s="119"/>
      <c r="C36" s="121">
        <v>1745</v>
      </c>
      <c r="D36" s="121">
        <v>1715</v>
      </c>
      <c r="E36" s="121">
        <v>1335</v>
      </c>
      <c r="F36" s="121">
        <v>992</v>
      </c>
      <c r="G36" s="121">
        <v>864</v>
      </c>
      <c r="H36" s="121">
        <v>812</v>
      </c>
      <c r="I36" s="121">
        <v>945</v>
      </c>
      <c r="J36" s="121">
        <v>650</v>
      </c>
      <c r="K36" s="121">
        <v>339</v>
      </c>
      <c r="L36" s="121">
        <v>339</v>
      </c>
      <c r="M36" s="121">
        <v>840</v>
      </c>
      <c r="N36" s="121">
        <v>423</v>
      </c>
      <c r="O36" s="121">
        <v>799</v>
      </c>
      <c r="P36" s="121">
        <v>520</v>
      </c>
      <c r="Q36" s="121">
        <v>149</v>
      </c>
      <c r="R36" s="121">
        <v>97</v>
      </c>
      <c r="S36" s="182" t="s">
        <v>277</v>
      </c>
      <c r="T36" s="15" t="s">
        <v>277</v>
      </c>
      <c r="U36" s="15" t="s">
        <v>277</v>
      </c>
      <c r="V36" s="15" t="s">
        <v>277</v>
      </c>
      <c r="W36" s="15" t="s">
        <v>277</v>
      </c>
      <c r="X36" s="121"/>
    </row>
    <row r="37" spans="1:24" x14ac:dyDescent="0.25">
      <c r="A37" s="119" t="s">
        <v>372</v>
      </c>
      <c r="B37" s="119"/>
      <c r="C37" s="121">
        <v>2</v>
      </c>
      <c r="D37" s="15" t="s">
        <v>277</v>
      </c>
      <c r="E37" s="15" t="s">
        <v>277</v>
      </c>
      <c r="F37" s="15" t="s">
        <v>277</v>
      </c>
      <c r="G37" s="15" t="s">
        <v>277</v>
      </c>
      <c r="H37" s="15" t="s">
        <v>277</v>
      </c>
      <c r="I37" s="15" t="s">
        <v>277</v>
      </c>
      <c r="J37" s="15" t="s">
        <v>277</v>
      </c>
      <c r="K37" s="15" t="s">
        <v>277</v>
      </c>
      <c r="L37" s="15" t="s">
        <v>277</v>
      </c>
      <c r="M37" s="15" t="s">
        <v>277</v>
      </c>
      <c r="N37" s="121">
        <v>942</v>
      </c>
      <c r="O37" s="15" t="s">
        <v>277</v>
      </c>
      <c r="P37" s="121">
        <v>11</v>
      </c>
      <c r="Q37" s="121">
        <v>605</v>
      </c>
      <c r="R37" s="121">
        <v>81</v>
      </c>
      <c r="S37" s="182" t="s">
        <v>277</v>
      </c>
      <c r="T37" s="15" t="s">
        <v>277</v>
      </c>
      <c r="U37" s="15" t="s">
        <v>277</v>
      </c>
      <c r="V37" s="15" t="s">
        <v>277</v>
      </c>
      <c r="W37" s="15" t="s">
        <v>277</v>
      </c>
      <c r="X37" s="121"/>
    </row>
    <row r="38" spans="1:24" x14ac:dyDescent="0.25">
      <c r="A38" s="119" t="s">
        <v>103</v>
      </c>
      <c r="B38" s="119"/>
      <c r="C38" s="121">
        <v>2163</v>
      </c>
      <c r="D38" s="121">
        <v>2138</v>
      </c>
      <c r="E38" s="121">
        <v>2112</v>
      </c>
      <c r="F38" s="121">
        <v>2007</v>
      </c>
      <c r="G38" s="121">
        <v>1798</v>
      </c>
      <c r="H38" s="121">
        <v>1550</v>
      </c>
      <c r="I38" s="121">
        <v>1222</v>
      </c>
      <c r="J38" s="121">
        <v>1519</v>
      </c>
      <c r="K38" s="121">
        <v>1337</v>
      </c>
      <c r="L38" s="121">
        <v>808</v>
      </c>
      <c r="M38" s="121">
        <v>768</v>
      </c>
      <c r="N38" s="121">
        <v>801</v>
      </c>
      <c r="O38" s="121">
        <v>777</v>
      </c>
      <c r="P38" s="121">
        <v>338</v>
      </c>
      <c r="Q38" s="121">
        <v>270</v>
      </c>
      <c r="R38" s="121">
        <v>18</v>
      </c>
      <c r="S38" s="182" t="s">
        <v>277</v>
      </c>
      <c r="T38" s="15" t="s">
        <v>277</v>
      </c>
      <c r="U38" s="15" t="s">
        <v>277</v>
      </c>
      <c r="V38" s="15" t="s">
        <v>277</v>
      </c>
      <c r="W38" s="15" t="s">
        <v>277</v>
      </c>
      <c r="X38" s="121"/>
    </row>
    <row r="39" spans="1:24" x14ac:dyDescent="0.25">
      <c r="A39" s="119" t="s">
        <v>70</v>
      </c>
      <c r="B39" s="119"/>
      <c r="C39" s="121">
        <v>17568</v>
      </c>
      <c r="D39" s="121">
        <v>15902</v>
      </c>
      <c r="E39" s="121">
        <v>17493</v>
      </c>
      <c r="F39" s="121">
        <v>14193</v>
      </c>
      <c r="G39" s="121">
        <v>18624</v>
      </c>
      <c r="H39" s="121">
        <v>19164</v>
      </c>
      <c r="I39" s="121">
        <v>21141</v>
      </c>
      <c r="J39" s="121">
        <v>23141</v>
      </c>
      <c r="K39" s="121">
        <v>20574</v>
      </c>
      <c r="L39" s="121">
        <v>15606</v>
      </c>
      <c r="M39" s="121">
        <v>15290</v>
      </c>
      <c r="N39" s="121">
        <v>14933</v>
      </c>
      <c r="O39" s="121">
        <v>12935</v>
      </c>
      <c r="P39" s="121">
        <v>7728</v>
      </c>
      <c r="Q39" s="121">
        <v>4181</v>
      </c>
      <c r="R39" s="15" t="s">
        <v>277</v>
      </c>
      <c r="S39" s="182" t="s">
        <v>277</v>
      </c>
      <c r="T39" s="15" t="s">
        <v>277</v>
      </c>
      <c r="U39" s="15" t="s">
        <v>277</v>
      </c>
      <c r="V39" s="15" t="s">
        <v>277</v>
      </c>
      <c r="W39" s="15" t="s">
        <v>277</v>
      </c>
      <c r="X39" s="121"/>
    </row>
    <row r="40" spans="1:24" x14ac:dyDescent="0.25">
      <c r="A40" s="119" t="s">
        <v>264</v>
      </c>
      <c r="B40" s="119"/>
      <c r="C40" s="121">
        <v>818</v>
      </c>
      <c r="D40" s="121">
        <v>586</v>
      </c>
      <c r="E40" s="121">
        <v>570</v>
      </c>
      <c r="F40" s="121">
        <v>653</v>
      </c>
      <c r="G40" s="121">
        <v>1117</v>
      </c>
      <c r="H40" s="121">
        <v>2217</v>
      </c>
      <c r="I40" s="121">
        <v>2145</v>
      </c>
      <c r="J40" s="121">
        <v>710</v>
      </c>
      <c r="K40" s="121">
        <v>537</v>
      </c>
      <c r="L40" s="121">
        <v>1727</v>
      </c>
      <c r="M40" s="121">
        <v>2047</v>
      </c>
      <c r="N40" s="121">
        <v>1163</v>
      </c>
      <c r="O40" s="121">
        <v>1212</v>
      </c>
      <c r="P40" s="121">
        <v>1139</v>
      </c>
      <c r="Q40" s="121">
        <v>145</v>
      </c>
      <c r="R40" s="15" t="s">
        <v>277</v>
      </c>
      <c r="S40" s="182" t="s">
        <v>277</v>
      </c>
      <c r="T40" s="15" t="s">
        <v>277</v>
      </c>
      <c r="U40" s="15" t="s">
        <v>277</v>
      </c>
      <c r="V40" s="15" t="s">
        <v>277</v>
      </c>
      <c r="W40" s="15" t="s">
        <v>277</v>
      </c>
      <c r="X40" s="121"/>
    </row>
    <row r="41" spans="1:24" x14ac:dyDescent="0.25">
      <c r="A41" s="119" t="s">
        <v>80</v>
      </c>
      <c r="B41" s="119"/>
      <c r="C41" s="121">
        <v>1072</v>
      </c>
      <c r="D41" s="121">
        <v>2150</v>
      </c>
      <c r="E41" s="121">
        <v>3790</v>
      </c>
      <c r="F41" s="121">
        <v>4277</v>
      </c>
      <c r="G41" s="121">
        <v>8681</v>
      </c>
      <c r="H41" s="121">
        <v>8436</v>
      </c>
      <c r="I41" s="121">
        <v>8472</v>
      </c>
      <c r="J41" s="121">
        <v>8968</v>
      </c>
      <c r="K41" s="121">
        <v>10118</v>
      </c>
      <c r="L41" s="121">
        <v>10933</v>
      </c>
      <c r="M41" s="121">
        <v>8887</v>
      </c>
      <c r="N41" s="121">
        <v>2965</v>
      </c>
      <c r="O41" s="121">
        <v>2670</v>
      </c>
      <c r="P41" s="121">
        <v>1158</v>
      </c>
      <c r="Q41" s="121">
        <v>120</v>
      </c>
      <c r="R41" s="15" t="s">
        <v>277</v>
      </c>
      <c r="S41" s="182" t="s">
        <v>277</v>
      </c>
      <c r="T41" s="15" t="s">
        <v>277</v>
      </c>
      <c r="U41" s="15" t="s">
        <v>277</v>
      </c>
      <c r="V41" s="15" t="s">
        <v>277</v>
      </c>
      <c r="W41" s="15" t="s">
        <v>277</v>
      </c>
      <c r="X41" s="121"/>
    </row>
    <row r="42" spans="1:24" x14ac:dyDescent="0.25">
      <c r="A42" s="119" t="s">
        <v>362</v>
      </c>
      <c r="B42" s="119"/>
      <c r="C42" s="121">
        <v>5826</v>
      </c>
      <c r="D42" s="121">
        <v>5712</v>
      </c>
      <c r="E42" s="121">
        <v>2224</v>
      </c>
      <c r="F42" s="121">
        <v>740</v>
      </c>
      <c r="G42" s="121">
        <v>1493</v>
      </c>
      <c r="H42" s="121">
        <v>4746</v>
      </c>
      <c r="I42" s="121">
        <v>1232</v>
      </c>
      <c r="J42" s="121">
        <v>25</v>
      </c>
      <c r="K42" s="121">
        <v>57</v>
      </c>
      <c r="L42" s="121">
        <v>25</v>
      </c>
      <c r="M42" s="121">
        <v>42</v>
      </c>
      <c r="N42" s="121">
        <v>171</v>
      </c>
      <c r="O42" s="121">
        <v>50</v>
      </c>
      <c r="P42" s="121">
        <v>4</v>
      </c>
      <c r="Q42" s="121">
        <v>26</v>
      </c>
      <c r="R42" s="15" t="s">
        <v>277</v>
      </c>
      <c r="S42" s="182" t="s">
        <v>277</v>
      </c>
      <c r="T42" s="15" t="s">
        <v>277</v>
      </c>
      <c r="U42" s="15" t="s">
        <v>277</v>
      </c>
      <c r="V42" s="15" t="s">
        <v>277</v>
      </c>
      <c r="W42" s="15" t="s">
        <v>277</v>
      </c>
      <c r="X42" s="121"/>
    </row>
    <row r="43" spans="1:24" x14ac:dyDescent="0.25">
      <c r="A43" s="119" t="s">
        <v>95</v>
      </c>
      <c r="B43" s="119"/>
      <c r="C43" s="121">
        <v>7622</v>
      </c>
      <c r="D43" s="121">
        <v>8987</v>
      </c>
      <c r="E43" s="121">
        <v>5531</v>
      </c>
      <c r="F43" s="15" t="s">
        <v>277</v>
      </c>
      <c r="G43" s="121">
        <v>7</v>
      </c>
      <c r="H43" s="121">
        <v>1</v>
      </c>
      <c r="I43" s="15" t="s">
        <v>277</v>
      </c>
      <c r="J43" s="121">
        <v>2</v>
      </c>
      <c r="K43" s="15" t="s">
        <v>277</v>
      </c>
      <c r="L43" s="121">
        <v>2</v>
      </c>
      <c r="M43" s="15" t="s">
        <v>277</v>
      </c>
      <c r="N43" s="121">
        <v>1125</v>
      </c>
      <c r="O43" s="121">
        <v>28</v>
      </c>
      <c r="P43" s="121">
        <v>127</v>
      </c>
      <c r="Q43" s="121">
        <v>4</v>
      </c>
      <c r="R43" s="15" t="s">
        <v>277</v>
      </c>
      <c r="S43" s="182" t="s">
        <v>277</v>
      </c>
      <c r="T43" s="15" t="s">
        <v>277</v>
      </c>
      <c r="U43" s="15" t="s">
        <v>277</v>
      </c>
      <c r="V43" s="15" t="s">
        <v>277</v>
      </c>
      <c r="W43" s="15" t="s">
        <v>277</v>
      </c>
      <c r="X43" s="121"/>
    </row>
    <row r="44" spans="1:24" x14ac:dyDescent="0.25">
      <c r="A44" s="119" t="s">
        <v>371</v>
      </c>
      <c r="B44" s="119"/>
      <c r="C44" s="15" t="s">
        <v>277</v>
      </c>
      <c r="D44" s="15" t="s">
        <v>277</v>
      </c>
      <c r="E44" s="15" t="s">
        <v>277</v>
      </c>
      <c r="F44" s="15" t="s">
        <v>277</v>
      </c>
      <c r="G44" s="15" t="s">
        <v>277</v>
      </c>
      <c r="H44" s="15" t="s">
        <v>277</v>
      </c>
      <c r="I44" s="121">
        <v>1</v>
      </c>
      <c r="J44" s="121">
        <v>5</v>
      </c>
      <c r="K44" s="121">
        <v>2621</v>
      </c>
      <c r="L44" s="121">
        <v>1682</v>
      </c>
      <c r="M44" s="121">
        <v>60</v>
      </c>
      <c r="N44" s="121">
        <v>1</v>
      </c>
      <c r="O44" s="121">
        <v>1</v>
      </c>
      <c r="P44" s="15" t="s">
        <v>277</v>
      </c>
      <c r="Q44" s="121">
        <v>2</v>
      </c>
      <c r="R44" s="15" t="s">
        <v>277</v>
      </c>
      <c r="S44" s="182" t="s">
        <v>277</v>
      </c>
      <c r="T44" s="15" t="s">
        <v>277</v>
      </c>
      <c r="U44" s="15" t="s">
        <v>277</v>
      </c>
      <c r="V44" s="15" t="s">
        <v>277</v>
      </c>
      <c r="W44" s="15" t="s">
        <v>277</v>
      </c>
      <c r="X44" s="121"/>
    </row>
    <row r="45" spans="1:24" x14ac:dyDescent="0.25">
      <c r="A45" s="119" t="s">
        <v>367</v>
      </c>
      <c r="B45" s="119"/>
      <c r="C45" s="121">
        <v>86</v>
      </c>
      <c r="D45" s="121">
        <v>230</v>
      </c>
      <c r="E45" s="121">
        <v>205</v>
      </c>
      <c r="F45" s="121">
        <v>338</v>
      </c>
      <c r="G45" s="121">
        <v>1011</v>
      </c>
      <c r="H45" s="121">
        <v>776</v>
      </c>
      <c r="I45" s="121">
        <v>757</v>
      </c>
      <c r="J45" s="121">
        <v>222</v>
      </c>
      <c r="K45" s="121">
        <v>62</v>
      </c>
      <c r="L45" s="121">
        <v>219</v>
      </c>
      <c r="M45" s="121">
        <v>147</v>
      </c>
      <c r="N45" s="121">
        <v>14</v>
      </c>
      <c r="O45" s="121">
        <v>11</v>
      </c>
      <c r="P45" s="121">
        <v>1</v>
      </c>
      <c r="Q45" s="121">
        <v>1</v>
      </c>
      <c r="R45" s="15" t="s">
        <v>277</v>
      </c>
      <c r="S45" s="182" t="s">
        <v>277</v>
      </c>
      <c r="T45" s="15" t="s">
        <v>277</v>
      </c>
      <c r="U45" s="15" t="s">
        <v>277</v>
      </c>
      <c r="V45" s="15" t="s">
        <v>277</v>
      </c>
      <c r="W45" s="15" t="s">
        <v>277</v>
      </c>
      <c r="X45" s="121"/>
    </row>
    <row r="46" spans="1:24" x14ac:dyDescent="0.25">
      <c r="A46" s="119" t="s">
        <v>373</v>
      </c>
      <c r="B46" s="119"/>
      <c r="C46" s="121">
        <v>1280</v>
      </c>
      <c r="D46" s="121">
        <v>2</v>
      </c>
      <c r="E46" s="15" t="s">
        <v>277</v>
      </c>
      <c r="F46" s="121">
        <v>2</v>
      </c>
      <c r="G46" s="121">
        <v>6</v>
      </c>
      <c r="H46" s="121">
        <v>3</v>
      </c>
      <c r="I46" s="121">
        <v>323</v>
      </c>
      <c r="J46" s="121">
        <v>2473</v>
      </c>
      <c r="K46" s="121">
        <v>3062</v>
      </c>
      <c r="L46" s="121">
        <v>3345</v>
      </c>
      <c r="M46" s="15" t="s">
        <v>277</v>
      </c>
      <c r="N46" s="15" t="s">
        <v>277</v>
      </c>
      <c r="O46" s="121">
        <v>7</v>
      </c>
      <c r="P46" s="121">
        <v>21</v>
      </c>
      <c r="Q46" s="15" t="s">
        <v>277</v>
      </c>
      <c r="R46" s="15" t="s">
        <v>277</v>
      </c>
      <c r="S46" s="182" t="s">
        <v>277</v>
      </c>
      <c r="T46" s="15" t="s">
        <v>277</v>
      </c>
      <c r="U46" s="15" t="s">
        <v>277</v>
      </c>
      <c r="V46" s="15" t="s">
        <v>277</v>
      </c>
      <c r="W46" s="15" t="s">
        <v>277</v>
      </c>
      <c r="X46" s="121"/>
    </row>
    <row r="47" spans="1:24" x14ac:dyDescent="0.25">
      <c r="A47" s="119" t="s">
        <v>529</v>
      </c>
      <c r="B47" s="119"/>
      <c r="C47" s="121">
        <v>24969</v>
      </c>
      <c r="D47" s="121">
        <v>19508</v>
      </c>
      <c r="E47" s="121">
        <v>19864</v>
      </c>
      <c r="F47" s="121">
        <v>22726</v>
      </c>
      <c r="G47" s="121">
        <v>10221</v>
      </c>
      <c r="H47" s="121">
        <v>5032</v>
      </c>
      <c r="I47" s="121">
        <v>5883</v>
      </c>
      <c r="J47" s="121">
        <v>3951</v>
      </c>
      <c r="K47" s="121">
        <v>12</v>
      </c>
      <c r="L47" s="121">
        <v>1</v>
      </c>
      <c r="M47" s="121">
        <v>1</v>
      </c>
      <c r="N47" s="121">
        <v>10</v>
      </c>
      <c r="O47" s="121">
        <v>5</v>
      </c>
      <c r="P47" s="121">
        <v>7</v>
      </c>
      <c r="Q47" s="15" t="s">
        <v>277</v>
      </c>
      <c r="R47" s="15" t="s">
        <v>277</v>
      </c>
      <c r="S47" s="182" t="s">
        <v>277</v>
      </c>
      <c r="T47" s="15" t="s">
        <v>277</v>
      </c>
      <c r="U47" s="15" t="s">
        <v>277</v>
      </c>
      <c r="V47" s="15" t="s">
        <v>277</v>
      </c>
      <c r="W47" s="15" t="s">
        <v>277</v>
      </c>
      <c r="X47" s="121"/>
    </row>
    <row r="48" spans="1:24" x14ac:dyDescent="0.25">
      <c r="A48" s="119" t="s">
        <v>366</v>
      </c>
      <c r="B48" s="119"/>
      <c r="C48" s="15" t="s">
        <v>277</v>
      </c>
      <c r="D48" s="15" t="s">
        <v>277</v>
      </c>
      <c r="E48" s="121">
        <v>479</v>
      </c>
      <c r="F48" s="121">
        <v>2287</v>
      </c>
      <c r="G48" s="121">
        <v>45</v>
      </c>
      <c r="H48" s="121">
        <v>3</v>
      </c>
      <c r="I48" s="121">
        <v>2</v>
      </c>
      <c r="J48" s="15" t="s">
        <v>277</v>
      </c>
      <c r="K48" s="15" t="s">
        <v>277</v>
      </c>
      <c r="L48" s="121">
        <v>4</v>
      </c>
      <c r="M48" s="121">
        <v>91</v>
      </c>
      <c r="N48" s="121">
        <v>694</v>
      </c>
      <c r="O48" s="15" t="s">
        <v>277</v>
      </c>
      <c r="P48" s="121">
        <v>2</v>
      </c>
      <c r="Q48" s="15" t="s">
        <v>277</v>
      </c>
      <c r="R48" s="15" t="s">
        <v>277</v>
      </c>
      <c r="S48" s="182" t="s">
        <v>277</v>
      </c>
      <c r="T48" s="15">
        <v>231</v>
      </c>
      <c r="U48" s="15" t="s">
        <v>277</v>
      </c>
      <c r="V48" s="15" t="s">
        <v>277</v>
      </c>
      <c r="W48" s="15" t="s">
        <v>277</v>
      </c>
      <c r="X48" s="121"/>
    </row>
    <row r="49" spans="1:24" x14ac:dyDescent="0.25">
      <c r="A49" s="119" t="s">
        <v>530</v>
      </c>
      <c r="B49" s="119"/>
      <c r="C49" s="121">
        <v>3222</v>
      </c>
      <c r="D49" s="121">
        <v>1169</v>
      </c>
      <c r="E49" s="121">
        <v>103</v>
      </c>
      <c r="F49" s="15" t="s">
        <v>277</v>
      </c>
      <c r="G49" s="15" t="s">
        <v>277</v>
      </c>
      <c r="H49" s="15" t="s">
        <v>277</v>
      </c>
      <c r="I49" s="15" t="s">
        <v>277</v>
      </c>
      <c r="J49" s="15" t="s">
        <v>277</v>
      </c>
      <c r="K49" s="15" t="s">
        <v>277</v>
      </c>
      <c r="L49" s="15" t="s">
        <v>277</v>
      </c>
      <c r="M49" s="15" t="s">
        <v>277</v>
      </c>
      <c r="N49" s="15" t="s">
        <v>277</v>
      </c>
      <c r="O49" s="15" t="s">
        <v>277</v>
      </c>
      <c r="P49" s="15" t="s">
        <v>277</v>
      </c>
      <c r="Q49" s="15" t="s">
        <v>277</v>
      </c>
      <c r="R49" s="15" t="s">
        <v>277</v>
      </c>
      <c r="S49" s="182" t="s">
        <v>277</v>
      </c>
      <c r="T49" s="15" t="s">
        <v>277</v>
      </c>
      <c r="U49" s="15" t="s">
        <v>277</v>
      </c>
      <c r="V49" s="15" t="s">
        <v>277</v>
      </c>
      <c r="W49" s="15" t="s">
        <v>277</v>
      </c>
      <c r="X49" s="121"/>
    </row>
    <row r="50" spans="1:24" x14ac:dyDescent="0.25">
      <c r="A50" s="119" t="s">
        <v>364</v>
      </c>
      <c r="B50" s="119"/>
      <c r="C50" s="121">
        <v>10</v>
      </c>
      <c r="D50" s="121">
        <v>1287</v>
      </c>
      <c r="E50" s="121">
        <v>212</v>
      </c>
      <c r="F50" s="121">
        <v>70</v>
      </c>
      <c r="G50" s="15" t="s">
        <v>277</v>
      </c>
      <c r="H50" s="15" t="s">
        <v>277</v>
      </c>
      <c r="I50" s="15" t="s">
        <v>277</v>
      </c>
      <c r="J50" s="121">
        <v>3</v>
      </c>
      <c r="K50" s="121">
        <v>8</v>
      </c>
      <c r="L50" s="121">
        <v>1</v>
      </c>
      <c r="M50" s="15" t="s">
        <v>277</v>
      </c>
      <c r="N50" s="15" t="s">
        <v>277</v>
      </c>
      <c r="O50" s="15" t="s">
        <v>277</v>
      </c>
      <c r="P50" s="15" t="s">
        <v>277</v>
      </c>
      <c r="Q50" s="15" t="s">
        <v>277</v>
      </c>
      <c r="R50" s="15" t="s">
        <v>277</v>
      </c>
      <c r="S50" s="182" t="s">
        <v>277</v>
      </c>
      <c r="T50" s="15" t="s">
        <v>277</v>
      </c>
      <c r="U50" s="15" t="s">
        <v>277</v>
      </c>
      <c r="V50" s="15" t="s">
        <v>277</v>
      </c>
      <c r="W50" s="15" t="s">
        <v>277</v>
      </c>
      <c r="X50" s="121"/>
    </row>
    <row r="51" spans="1:24" x14ac:dyDescent="0.25">
      <c r="A51" s="123" t="s">
        <v>428</v>
      </c>
      <c r="B51" s="123"/>
      <c r="C51" s="125">
        <v>3778</v>
      </c>
      <c r="D51" s="125">
        <v>5007</v>
      </c>
      <c r="E51" s="125">
        <v>4931</v>
      </c>
      <c r="F51" s="125">
        <v>3521</v>
      </c>
      <c r="G51" s="125">
        <v>3693</v>
      </c>
      <c r="H51" s="125">
        <v>4017</v>
      </c>
      <c r="I51" s="125">
        <v>2592</v>
      </c>
      <c r="J51" s="125">
        <v>2854</v>
      </c>
      <c r="K51" s="125">
        <v>2519</v>
      </c>
      <c r="L51" s="125">
        <v>2272</v>
      </c>
      <c r="M51" s="125">
        <v>2717</v>
      </c>
      <c r="N51" s="125">
        <v>3614</v>
      </c>
      <c r="O51" s="125">
        <v>4292</v>
      </c>
      <c r="P51" s="125">
        <v>4714</v>
      </c>
      <c r="Q51" s="125">
        <v>2471</v>
      </c>
      <c r="R51" s="125">
        <v>1700</v>
      </c>
      <c r="S51" s="183">
        <v>870</v>
      </c>
      <c r="T51" s="125">
        <v>2213</v>
      </c>
      <c r="U51" s="13">
        <v>1455</v>
      </c>
      <c r="V51" s="125">
        <v>1389</v>
      </c>
      <c r="W51" s="125">
        <v>1055</v>
      </c>
      <c r="X51" s="121"/>
    </row>
    <row r="52" spans="1:24" x14ac:dyDescent="0.25">
      <c r="A52" s="119"/>
      <c r="B52" s="119"/>
      <c r="C52" s="119"/>
      <c r="D52" s="119"/>
      <c r="E52" s="119"/>
      <c r="F52" s="119"/>
      <c r="G52" s="119"/>
      <c r="H52" s="119"/>
      <c r="I52" s="119"/>
      <c r="J52" s="119"/>
      <c r="K52" s="119"/>
      <c r="L52" s="119"/>
      <c r="M52" s="119"/>
      <c r="N52" s="119"/>
      <c r="O52" s="119"/>
      <c r="P52" s="119"/>
      <c r="Q52" s="119"/>
      <c r="R52" s="119"/>
      <c r="S52" s="119"/>
      <c r="U52" s="152"/>
      <c r="V52" s="152"/>
    </row>
    <row r="53" spans="1:24" x14ac:dyDescent="0.25">
      <c r="A53" s="119"/>
      <c r="B53" s="119"/>
      <c r="C53" s="119"/>
      <c r="D53" s="119"/>
      <c r="E53" s="119"/>
      <c r="F53" s="119"/>
      <c r="G53" s="119"/>
      <c r="H53" s="119"/>
      <c r="I53" s="119"/>
      <c r="J53" s="119"/>
      <c r="K53" s="119"/>
      <c r="L53" s="119"/>
      <c r="M53" s="119"/>
      <c r="N53" s="119"/>
      <c r="O53" s="119"/>
      <c r="P53" s="119"/>
      <c r="Q53" s="119"/>
      <c r="R53" s="119"/>
      <c r="S53" s="119"/>
      <c r="V53" s="152"/>
    </row>
    <row r="54" spans="1:24" x14ac:dyDescent="0.25">
      <c r="R54" s="119"/>
      <c r="S54" s="119"/>
    </row>
  </sheetData>
  <sortState xmlns:xlrd2="http://schemas.microsoft.com/office/spreadsheetml/2017/richdata2" ref="A9:W51">
    <sortCondition descending="1" ref="W9:W51"/>
  </sortState>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X80"/>
  <sheetViews>
    <sheetView showGridLines="0" zoomScaleNormal="100" workbookViewId="0">
      <pane xSplit="1" ySplit="7" topLeftCell="B8" activePane="bottomRight" state="frozen"/>
      <selection pane="topRight" activeCell="B1" sqref="B1"/>
      <selection pane="bottomLeft" activeCell="A8" sqref="A8"/>
      <selection pane="bottomRight"/>
    </sheetView>
  </sheetViews>
  <sheetFormatPr defaultColWidth="9.109375" defaultRowHeight="13.8" outlineLevelCol="1" x14ac:dyDescent="0.25"/>
  <cols>
    <col min="1" max="1" width="31.5546875" style="118" customWidth="1"/>
    <col min="2" max="2" width="2.33203125" style="118" customWidth="1"/>
    <col min="3" max="13" width="6.44140625" style="118" hidden="1" customWidth="1" outlineLevel="1"/>
    <col min="14" max="14" width="6.44140625" style="118" bestFit="1" customWidth="1" collapsed="1"/>
    <col min="15" max="17" width="6.44140625" style="118" bestFit="1" customWidth="1"/>
    <col min="18" max="19" width="5.44140625" style="118" bestFit="1" customWidth="1"/>
    <col min="20" max="20" width="6.44140625" style="118" customWidth="1"/>
    <col min="21" max="22" width="6.44140625" style="118" bestFit="1" customWidth="1"/>
    <col min="23" max="23" width="6.6640625" style="118" bestFit="1" customWidth="1"/>
    <col min="24" max="16384" width="9.109375" style="118"/>
  </cols>
  <sheetData>
    <row r="1" spans="1:23" x14ac:dyDescent="0.25">
      <c r="A1" s="311" t="s">
        <v>488</v>
      </c>
      <c r="B1" s="122" t="s">
        <v>556</v>
      </c>
      <c r="C1" s="122"/>
      <c r="D1" s="122"/>
      <c r="E1" s="122"/>
      <c r="F1" s="122"/>
      <c r="G1" s="122"/>
      <c r="H1" s="119"/>
      <c r="I1" s="119"/>
      <c r="K1" s="119"/>
      <c r="L1" s="119"/>
      <c r="M1" s="119"/>
      <c r="N1" s="119"/>
      <c r="O1" s="119"/>
      <c r="P1" s="119"/>
    </row>
    <row r="2" spans="1:23" x14ac:dyDescent="0.25">
      <c r="A2" s="312"/>
      <c r="B2" s="122" t="s">
        <v>768</v>
      </c>
      <c r="C2" s="122"/>
      <c r="D2" s="122"/>
      <c r="E2" s="122"/>
      <c r="F2" s="122"/>
      <c r="G2" s="122"/>
      <c r="H2" s="119"/>
      <c r="I2" s="119"/>
      <c r="K2" s="119"/>
      <c r="L2" s="119"/>
      <c r="M2" s="119"/>
      <c r="N2" s="119"/>
      <c r="O2" s="119"/>
      <c r="P2" s="119"/>
    </row>
    <row r="3" spans="1:23" x14ac:dyDescent="0.25">
      <c r="A3" s="312"/>
      <c r="B3" s="126" t="s">
        <v>555</v>
      </c>
      <c r="C3" s="126"/>
      <c r="D3" s="126"/>
      <c r="E3" s="126"/>
      <c r="F3" s="126"/>
      <c r="G3" s="126"/>
      <c r="H3" s="119"/>
      <c r="I3" s="119"/>
      <c r="K3" s="119"/>
      <c r="L3" s="119"/>
      <c r="M3" s="119"/>
      <c r="N3" s="119"/>
      <c r="O3" s="119"/>
      <c r="P3" s="119"/>
    </row>
    <row r="4" spans="1:23" x14ac:dyDescent="0.25">
      <c r="A4" s="312"/>
      <c r="B4" s="126" t="s">
        <v>769</v>
      </c>
      <c r="C4" s="126"/>
      <c r="D4" s="126"/>
      <c r="E4" s="126"/>
      <c r="F4" s="126"/>
      <c r="G4" s="126"/>
      <c r="H4" s="119"/>
      <c r="I4" s="119"/>
      <c r="K4" s="119"/>
      <c r="L4" s="119"/>
      <c r="M4" s="119"/>
      <c r="N4" s="119"/>
      <c r="O4" s="119"/>
      <c r="P4" s="119"/>
    </row>
    <row r="5" spans="1:23" x14ac:dyDescent="0.25">
      <c r="A5" s="123"/>
      <c r="B5" s="123"/>
      <c r="C5" s="123"/>
      <c r="D5" s="123"/>
      <c r="E5" s="123"/>
      <c r="F5" s="123"/>
      <c r="G5" s="123"/>
      <c r="H5" s="123"/>
      <c r="I5" s="123"/>
      <c r="J5" s="123"/>
      <c r="K5" s="123"/>
      <c r="L5" s="123"/>
      <c r="M5" s="123"/>
      <c r="N5" s="123"/>
      <c r="O5" s="123"/>
      <c r="P5" s="123"/>
      <c r="Q5" s="124"/>
      <c r="R5" s="123"/>
      <c r="S5" s="123"/>
      <c r="T5" s="124"/>
      <c r="V5" s="124"/>
      <c r="W5" s="124"/>
    </row>
    <row r="6" spans="1:23" s="273" customFormat="1" x14ac:dyDescent="0.25">
      <c r="A6" s="122" t="s">
        <v>67</v>
      </c>
      <c r="B6" s="122"/>
      <c r="C6" s="122">
        <v>2005</v>
      </c>
      <c r="D6" s="122">
        <v>2006</v>
      </c>
      <c r="E6" s="122">
        <v>2007</v>
      </c>
      <c r="F6" s="122">
        <v>2008</v>
      </c>
      <c r="G6" s="122">
        <v>2009</v>
      </c>
      <c r="H6" s="122">
        <v>2010</v>
      </c>
      <c r="I6" s="122">
        <v>2011</v>
      </c>
      <c r="J6" s="122">
        <v>2012</v>
      </c>
      <c r="K6" s="122">
        <v>2013</v>
      </c>
      <c r="L6" s="122">
        <v>2014</v>
      </c>
      <c r="M6" s="122">
        <v>2015</v>
      </c>
      <c r="N6" s="122">
        <v>2016</v>
      </c>
      <c r="O6" s="122">
        <v>2017</v>
      </c>
      <c r="P6" s="122">
        <v>2018</v>
      </c>
      <c r="Q6" s="122">
        <v>2019</v>
      </c>
      <c r="R6" s="122">
        <v>2020</v>
      </c>
      <c r="S6" s="122">
        <v>2021</v>
      </c>
      <c r="T6" s="122">
        <v>2022</v>
      </c>
      <c r="U6" s="345">
        <v>2023</v>
      </c>
      <c r="V6" s="122">
        <v>2024</v>
      </c>
      <c r="W6" s="344">
        <v>2025</v>
      </c>
    </row>
    <row r="7" spans="1:23" s="273" customFormat="1" x14ac:dyDescent="0.25">
      <c r="A7" s="339" t="s">
        <v>68</v>
      </c>
      <c r="B7" s="339"/>
      <c r="C7" s="339"/>
      <c r="D7" s="339"/>
      <c r="E7" s="339"/>
      <c r="F7" s="339"/>
      <c r="G7" s="339"/>
      <c r="H7" s="339"/>
      <c r="I7" s="339"/>
      <c r="J7" s="339"/>
      <c r="K7" s="339"/>
      <c r="L7" s="339"/>
      <c r="M7" s="339"/>
      <c r="N7" s="339"/>
      <c r="O7" s="339"/>
      <c r="P7" s="339"/>
      <c r="Q7" s="339"/>
      <c r="R7" s="339"/>
      <c r="S7" s="339"/>
      <c r="T7" s="339"/>
      <c r="U7" s="339"/>
      <c r="V7" s="339"/>
      <c r="W7" s="346"/>
    </row>
    <row r="8" spans="1:23" x14ac:dyDescent="0.25">
      <c r="A8" s="119"/>
      <c r="B8" s="119"/>
      <c r="C8" s="119"/>
      <c r="D8" s="119"/>
      <c r="E8" s="119"/>
      <c r="F8" s="119"/>
      <c r="G8" s="119"/>
      <c r="H8" s="119"/>
      <c r="I8" s="119"/>
      <c r="J8" s="119"/>
      <c r="K8" s="119"/>
      <c r="L8" s="119"/>
      <c r="M8" s="119"/>
      <c r="N8" s="119"/>
      <c r="O8" s="119"/>
      <c r="P8" s="119"/>
      <c r="Q8" s="119"/>
      <c r="R8" s="119"/>
      <c r="S8" s="119"/>
      <c r="T8" s="119"/>
      <c r="U8" s="119"/>
      <c r="V8" s="119"/>
      <c r="W8" s="179"/>
    </row>
    <row r="9" spans="1:23" x14ac:dyDescent="0.25">
      <c r="A9" s="119" t="s">
        <v>502</v>
      </c>
      <c r="B9" s="119"/>
      <c r="C9" s="15" t="s">
        <v>277</v>
      </c>
      <c r="D9" s="15" t="s">
        <v>277</v>
      </c>
      <c r="E9" s="15" t="s">
        <v>277</v>
      </c>
      <c r="F9" s="15" t="s">
        <v>277</v>
      </c>
      <c r="G9" s="15" t="s">
        <v>277</v>
      </c>
      <c r="H9" s="15" t="s">
        <v>277</v>
      </c>
      <c r="I9" s="15" t="s">
        <v>277</v>
      </c>
      <c r="J9" s="15" t="s">
        <v>277</v>
      </c>
      <c r="K9" s="15" t="s">
        <v>277</v>
      </c>
      <c r="L9" s="15" t="s">
        <v>277</v>
      </c>
      <c r="M9" s="15" t="s">
        <v>277</v>
      </c>
      <c r="N9" s="15" t="s">
        <v>277</v>
      </c>
      <c r="O9" s="121">
        <v>3193</v>
      </c>
      <c r="P9" s="121">
        <v>9123</v>
      </c>
      <c r="Q9" s="121">
        <v>12032</v>
      </c>
      <c r="R9" s="121">
        <v>6829</v>
      </c>
      <c r="S9" s="121">
        <v>8412</v>
      </c>
      <c r="T9" s="121">
        <v>12096</v>
      </c>
      <c r="U9" s="121">
        <v>15455</v>
      </c>
      <c r="V9" s="70">
        <v>19073</v>
      </c>
      <c r="W9" s="121">
        <v>21864</v>
      </c>
    </row>
    <row r="10" spans="1:23" x14ac:dyDescent="0.25">
      <c r="A10" s="119" t="s">
        <v>71</v>
      </c>
      <c r="B10" s="119"/>
      <c r="C10" s="121">
        <v>15249</v>
      </c>
      <c r="D10" s="121">
        <v>15351</v>
      </c>
      <c r="E10" s="121">
        <v>16532</v>
      </c>
      <c r="F10" s="121">
        <v>20707</v>
      </c>
      <c r="G10" s="121">
        <v>20751</v>
      </c>
      <c r="H10" s="121">
        <v>22968</v>
      </c>
      <c r="I10" s="121">
        <v>29553</v>
      </c>
      <c r="J10" s="121">
        <v>31980</v>
      </c>
      <c r="K10" s="121">
        <v>34657</v>
      </c>
      <c r="L10" s="121">
        <v>33048</v>
      </c>
      <c r="M10" s="121">
        <v>32831</v>
      </c>
      <c r="N10" s="121">
        <v>34999</v>
      </c>
      <c r="O10" s="121">
        <v>34414</v>
      </c>
      <c r="P10" s="121">
        <v>35860</v>
      </c>
      <c r="Q10" s="121">
        <v>33449</v>
      </c>
      <c r="R10" s="121">
        <v>8318</v>
      </c>
      <c r="S10" s="121">
        <v>8662</v>
      </c>
      <c r="T10" s="121">
        <v>19392</v>
      </c>
      <c r="U10" s="121">
        <v>20945</v>
      </c>
      <c r="V10" s="70">
        <v>20057</v>
      </c>
      <c r="W10" s="121">
        <v>18807</v>
      </c>
    </row>
    <row r="11" spans="1:23" x14ac:dyDescent="0.25">
      <c r="A11" s="119" t="s">
        <v>497</v>
      </c>
      <c r="B11" s="119"/>
      <c r="C11" s="15" t="s">
        <v>277</v>
      </c>
      <c r="D11" s="15" t="s">
        <v>277</v>
      </c>
      <c r="E11" s="15" t="s">
        <v>277</v>
      </c>
      <c r="F11" s="15" t="s">
        <v>277</v>
      </c>
      <c r="G11" s="15" t="s">
        <v>277</v>
      </c>
      <c r="H11" s="15" t="s">
        <v>277</v>
      </c>
      <c r="I11" s="15" t="s">
        <v>277</v>
      </c>
      <c r="J11" s="15" t="s">
        <v>277</v>
      </c>
      <c r="K11" s="15" t="s">
        <v>277</v>
      </c>
      <c r="L11" s="15" t="s">
        <v>277</v>
      </c>
      <c r="M11" s="15" t="s">
        <v>277</v>
      </c>
      <c r="N11" s="15" t="s">
        <v>277</v>
      </c>
      <c r="O11" s="121">
        <v>124</v>
      </c>
      <c r="P11" s="121">
        <v>689</v>
      </c>
      <c r="Q11" s="121">
        <v>610</v>
      </c>
      <c r="R11" s="15" t="s">
        <v>277</v>
      </c>
      <c r="S11" s="121">
        <v>293</v>
      </c>
      <c r="T11" s="121">
        <v>4081</v>
      </c>
      <c r="U11" s="121">
        <v>6309</v>
      </c>
      <c r="V11" s="70">
        <v>9555</v>
      </c>
      <c r="W11" s="121">
        <v>11115</v>
      </c>
    </row>
    <row r="12" spans="1:23" x14ac:dyDescent="0.25">
      <c r="A12" s="119" t="s">
        <v>74</v>
      </c>
      <c r="B12" s="119"/>
      <c r="C12" s="121">
        <v>6739</v>
      </c>
      <c r="D12" s="121">
        <v>6993</v>
      </c>
      <c r="E12" s="121">
        <v>8128</v>
      </c>
      <c r="F12" s="121">
        <v>9152</v>
      </c>
      <c r="G12" s="121">
        <v>9501</v>
      </c>
      <c r="H12" s="121">
        <v>9126</v>
      </c>
      <c r="I12" s="121">
        <v>10366</v>
      </c>
      <c r="J12" s="121">
        <v>10633</v>
      </c>
      <c r="K12" s="121">
        <v>12568</v>
      </c>
      <c r="L12" s="121">
        <v>14397</v>
      </c>
      <c r="M12" s="121">
        <v>16870</v>
      </c>
      <c r="N12" s="121">
        <v>18612</v>
      </c>
      <c r="O12" s="121">
        <v>22089</v>
      </c>
      <c r="P12" s="121">
        <v>17413</v>
      </c>
      <c r="Q12" s="121">
        <v>17822</v>
      </c>
      <c r="R12" s="121">
        <v>5468</v>
      </c>
      <c r="S12" s="121">
        <v>5645</v>
      </c>
      <c r="T12" s="121">
        <v>12463</v>
      </c>
      <c r="U12" s="121">
        <v>14612</v>
      </c>
      <c r="V12" s="70">
        <v>12701</v>
      </c>
      <c r="W12" s="121">
        <v>10220</v>
      </c>
    </row>
    <row r="13" spans="1:23" x14ac:dyDescent="0.25">
      <c r="A13" s="119" t="s">
        <v>77</v>
      </c>
      <c r="B13" s="119"/>
      <c r="C13" s="121">
        <v>4068</v>
      </c>
      <c r="D13" s="121">
        <v>4374</v>
      </c>
      <c r="E13" s="121">
        <v>4700</v>
      </c>
      <c r="F13" s="121">
        <v>4986</v>
      </c>
      <c r="G13" s="121">
        <v>4312</v>
      </c>
      <c r="H13" s="121">
        <v>5374</v>
      </c>
      <c r="I13" s="121">
        <v>5954</v>
      </c>
      <c r="J13" s="121">
        <v>6223</v>
      </c>
      <c r="K13" s="121">
        <v>6836</v>
      </c>
      <c r="L13" s="121">
        <v>6793</v>
      </c>
      <c r="M13" s="121">
        <v>7688</v>
      </c>
      <c r="N13" s="121">
        <v>8207</v>
      </c>
      <c r="O13" s="121">
        <v>8498</v>
      </c>
      <c r="P13" s="121">
        <v>8731</v>
      </c>
      <c r="Q13" s="121">
        <v>8134</v>
      </c>
      <c r="R13" s="121">
        <v>1884</v>
      </c>
      <c r="S13" s="121">
        <v>2513</v>
      </c>
      <c r="T13" s="121">
        <v>7051</v>
      </c>
      <c r="U13" s="121">
        <v>7274</v>
      </c>
      <c r="V13" s="70">
        <v>6175</v>
      </c>
      <c r="W13" s="121">
        <v>4835</v>
      </c>
    </row>
    <row r="14" spans="1:23" x14ac:dyDescent="0.25">
      <c r="A14" s="119" t="s">
        <v>78</v>
      </c>
      <c r="B14" s="119"/>
      <c r="C14" s="121">
        <v>4937</v>
      </c>
      <c r="D14" s="121">
        <v>4858</v>
      </c>
      <c r="E14" s="121">
        <v>4765</v>
      </c>
      <c r="F14" s="121">
        <v>5470</v>
      </c>
      <c r="G14" s="121">
        <v>4967</v>
      </c>
      <c r="H14" s="121">
        <v>5329</v>
      </c>
      <c r="I14" s="121">
        <v>6866</v>
      </c>
      <c r="J14" s="121">
        <v>6014</v>
      </c>
      <c r="K14" s="121">
        <v>5648</v>
      </c>
      <c r="L14" s="121">
        <v>5302</v>
      </c>
      <c r="M14" s="121">
        <v>5514</v>
      </c>
      <c r="N14" s="121">
        <v>6218</v>
      </c>
      <c r="O14" s="121">
        <v>6094</v>
      </c>
      <c r="P14" s="121">
        <v>6755</v>
      </c>
      <c r="Q14" s="121">
        <v>7138</v>
      </c>
      <c r="R14" s="121">
        <v>2803</v>
      </c>
      <c r="S14" s="121">
        <v>2982</v>
      </c>
      <c r="T14" s="121">
        <v>3540</v>
      </c>
      <c r="U14" s="121">
        <v>4645</v>
      </c>
      <c r="V14" s="70">
        <v>4909</v>
      </c>
      <c r="W14" s="121">
        <v>4583</v>
      </c>
    </row>
    <row r="15" spans="1:23" x14ac:dyDescent="0.25">
      <c r="A15" s="119" t="s">
        <v>504</v>
      </c>
      <c r="B15" s="119"/>
      <c r="C15" s="15" t="s">
        <v>277</v>
      </c>
      <c r="D15" s="15" t="s">
        <v>277</v>
      </c>
      <c r="E15" s="15" t="s">
        <v>277</v>
      </c>
      <c r="F15" s="15" t="s">
        <v>277</v>
      </c>
      <c r="G15" s="15" t="s">
        <v>277</v>
      </c>
      <c r="H15" s="15" t="s">
        <v>277</v>
      </c>
      <c r="I15" s="15" t="s">
        <v>277</v>
      </c>
      <c r="J15" s="15" t="s">
        <v>277</v>
      </c>
      <c r="K15" s="15" t="s">
        <v>277</v>
      </c>
      <c r="L15" s="15" t="s">
        <v>277</v>
      </c>
      <c r="M15" s="15" t="s">
        <v>277</v>
      </c>
      <c r="N15" s="15" t="s">
        <v>277</v>
      </c>
      <c r="O15" s="121">
        <v>248</v>
      </c>
      <c r="P15" s="121">
        <v>624</v>
      </c>
      <c r="Q15" s="121">
        <v>1076</v>
      </c>
      <c r="R15" s="121">
        <v>783</v>
      </c>
      <c r="S15" s="121">
        <v>1771</v>
      </c>
      <c r="T15" s="121">
        <v>2680</v>
      </c>
      <c r="U15" s="121">
        <v>3176</v>
      </c>
      <c r="V15" s="70">
        <v>2714</v>
      </c>
      <c r="W15" s="121">
        <v>4066</v>
      </c>
    </row>
    <row r="16" spans="1:23" x14ac:dyDescent="0.25">
      <c r="A16" s="119" t="s">
        <v>83</v>
      </c>
      <c r="B16" s="119"/>
      <c r="C16" s="15" t="s">
        <v>277</v>
      </c>
      <c r="D16" s="121">
        <v>8</v>
      </c>
      <c r="E16" s="121">
        <v>370</v>
      </c>
      <c r="F16" s="121">
        <v>1484</v>
      </c>
      <c r="G16" s="121">
        <v>1838</v>
      </c>
      <c r="H16" s="121">
        <v>2117</v>
      </c>
      <c r="I16" s="121">
        <v>3441</v>
      </c>
      <c r="J16" s="121">
        <v>4992</v>
      </c>
      <c r="K16" s="121">
        <v>4325</v>
      </c>
      <c r="L16" s="121">
        <v>5378</v>
      </c>
      <c r="M16" s="121">
        <v>5061</v>
      </c>
      <c r="N16" s="121">
        <v>4918</v>
      </c>
      <c r="O16" s="121">
        <v>4864</v>
      </c>
      <c r="P16" s="121">
        <v>4188</v>
      </c>
      <c r="Q16" s="121">
        <v>4487</v>
      </c>
      <c r="R16" s="121">
        <v>1539</v>
      </c>
      <c r="S16" s="121">
        <v>1598</v>
      </c>
      <c r="T16" s="121">
        <v>2591</v>
      </c>
      <c r="U16" s="121">
        <v>2752</v>
      </c>
      <c r="V16" s="70">
        <v>3114</v>
      </c>
      <c r="W16" s="121">
        <v>3338</v>
      </c>
    </row>
    <row r="17" spans="1:23" x14ac:dyDescent="0.25">
      <c r="A17" s="119" t="s">
        <v>513</v>
      </c>
      <c r="B17" s="119"/>
      <c r="C17" s="15" t="s">
        <v>277</v>
      </c>
      <c r="D17" s="121">
        <v>91</v>
      </c>
      <c r="E17" s="121">
        <v>580</v>
      </c>
      <c r="F17" s="121">
        <v>841</v>
      </c>
      <c r="G17" s="121">
        <v>1825</v>
      </c>
      <c r="H17" s="121">
        <v>1930</v>
      </c>
      <c r="I17" s="121">
        <v>3124</v>
      </c>
      <c r="J17" s="121">
        <v>3350</v>
      </c>
      <c r="K17" s="121">
        <v>3083</v>
      </c>
      <c r="L17" s="121">
        <v>3288</v>
      </c>
      <c r="M17" s="121">
        <v>2196</v>
      </c>
      <c r="N17" s="121">
        <v>4343</v>
      </c>
      <c r="O17" s="121">
        <v>8702</v>
      </c>
      <c r="P17" s="121">
        <v>8634</v>
      </c>
      <c r="Q17" s="121">
        <v>9267</v>
      </c>
      <c r="R17" s="121">
        <v>2210</v>
      </c>
      <c r="S17" s="121">
        <v>2719</v>
      </c>
      <c r="T17" s="121">
        <v>6361</v>
      </c>
      <c r="U17" s="121">
        <v>5392</v>
      </c>
      <c r="V17" s="70">
        <v>4888</v>
      </c>
      <c r="W17" s="121">
        <v>2908</v>
      </c>
    </row>
    <row r="18" spans="1:23" x14ac:dyDescent="0.25">
      <c r="A18" s="119" t="s">
        <v>602</v>
      </c>
      <c r="B18" s="119"/>
      <c r="C18" s="15" t="s">
        <v>277</v>
      </c>
      <c r="D18" s="15" t="s">
        <v>277</v>
      </c>
      <c r="E18" s="15" t="s">
        <v>277</v>
      </c>
      <c r="F18" s="15" t="s">
        <v>277</v>
      </c>
      <c r="G18" s="15" t="s">
        <v>277</v>
      </c>
      <c r="H18" s="15" t="s">
        <v>277</v>
      </c>
      <c r="I18" s="15" t="s">
        <v>277</v>
      </c>
      <c r="J18" s="15" t="s">
        <v>277</v>
      </c>
      <c r="K18" s="15" t="s">
        <v>277</v>
      </c>
      <c r="L18" s="15" t="s">
        <v>277</v>
      </c>
      <c r="M18" s="15" t="s">
        <v>277</v>
      </c>
      <c r="N18" s="15" t="s">
        <v>277</v>
      </c>
      <c r="O18" s="15" t="s">
        <v>277</v>
      </c>
      <c r="P18" s="15" t="s">
        <v>277</v>
      </c>
      <c r="Q18" s="15" t="s">
        <v>277</v>
      </c>
      <c r="R18" s="15" t="s">
        <v>277</v>
      </c>
      <c r="S18" s="15" t="s">
        <v>277</v>
      </c>
      <c r="T18" s="121">
        <v>2831</v>
      </c>
      <c r="U18" s="15" t="s">
        <v>277</v>
      </c>
      <c r="V18" s="291">
        <v>2092</v>
      </c>
      <c r="W18" s="121">
        <v>2761</v>
      </c>
    </row>
    <row r="19" spans="1:23" x14ac:dyDescent="0.25">
      <c r="A19" s="119" t="s">
        <v>263</v>
      </c>
      <c r="B19" s="119"/>
      <c r="C19" s="15" t="s">
        <v>277</v>
      </c>
      <c r="D19" s="15" t="s">
        <v>277</v>
      </c>
      <c r="E19" s="15" t="s">
        <v>277</v>
      </c>
      <c r="F19" s="15" t="s">
        <v>277</v>
      </c>
      <c r="G19" s="15" t="s">
        <v>277</v>
      </c>
      <c r="H19" s="15" t="s">
        <v>277</v>
      </c>
      <c r="I19" s="15" t="s">
        <v>277</v>
      </c>
      <c r="J19" s="15" t="s">
        <v>277</v>
      </c>
      <c r="K19" s="121">
        <v>210</v>
      </c>
      <c r="L19" s="121">
        <v>1590</v>
      </c>
      <c r="M19" s="121">
        <v>2344</v>
      </c>
      <c r="N19" s="121">
        <v>4531</v>
      </c>
      <c r="O19" s="121">
        <v>4247</v>
      </c>
      <c r="P19" s="121">
        <v>4584</v>
      </c>
      <c r="Q19" s="121">
        <v>4159</v>
      </c>
      <c r="R19" s="121">
        <v>883</v>
      </c>
      <c r="S19" s="121">
        <v>395</v>
      </c>
      <c r="T19" s="121">
        <v>1521</v>
      </c>
      <c r="U19" s="121">
        <v>2337</v>
      </c>
      <c r="V19" s="70">
        <v>2050</v>
      </c>
      <c r="W19" s="121">
        <v>2186</v>
      </c>
    </row>
    <row r="20" spans="1:23" x14ac:dyDescent="0.25">
      <c r="A20" s="119" t="s">
        <v>535</v>
      </c>
      <c r="B20" s="119"/>
      <c r="C20" s="15" t="s">
        <v>277</v>
      </c>
      <c r="D20" s="15" t="s">
        <v>277</v>
      </c>
      <c r="E20" s="15" t="s">
        <v>277</v>
      </c>
      <c r="F20" s="15" t="s">
        <v>277</v>
      </c>
      <c r="G20" s="15" t="s">
        <v>277</v>
      </c>
      <c r="H20" s="15" t="s">
        <v>277</v>
      </c>
      <c r="I20" s="15" t="s">
        <v>277</v>
      </c>
      <c r="J20" s="15" t="s">
        <v>277</v>
      </c>
      <c r="K20" s="15" t="s">
        <v>277</v>
      </c>
      <c r="L20" s="15" t="s">
        <v>277</v>
      </c>
      <c r="M20" s="15" t="s">
        <v>277</v>
      </c>
      <c r="N20" s="15" t="s">
        <v>277</v>
      </c>
      <c r="O20" s="121">
        <v>67</v>
      </c>
      <c r="P20" s="121">
        <v>253</v>
      </c>
      <c r="Q20" s="121">
        <v>530</v>
      </c>
      <c r="R20" s="121">
        <v>170</v>
      </c>
      <c r="S20" s="121">
        <v>791</v>
      </c>
      <c r="T20" s="121">
        <v>737</v>
      </c>
      <c r="U20" s="121">
        <v>1323</v>
      </c>
      <c r="V20" s="291">
        <v>1570</v>
      </c>
      <c r="W20" s="121">
        <v>1389</v>
      </c>
    </row>
    <row r="21" spans="1:23" x14ac:dyDescent="0.25">
      <c r="A21" s="119" t="s">
        <v>81</v>
      </c>
      <c r="B21" s="119"/>
      <c r="C21" s="121">
        <v>551</v>
      </c>
      <c r="D21" s="121">
        <v>511</v>
      </c>
      <c r="E21" s="121">
        <v>1394</v>
      </c>
      <c r="F21" s="121">
        <v>2063</v>
      </c>
      <c r="G21" s="121">
        <v>1941</v>
      </c>
      <c r="H21" s="121">
        <v>1781</v>
      </c>
      <c r="I21" s="121">
        <v>1644</v>
      </c>
      <c r="J21" s="121">
        <v>1971</v>
      </c>
      <c r="K21" s="121">
        <v>1870</v>
      </c>
      <c r="L21" s="121">
        <v>2176</v>
      </c>
      <c r="M21" s="121">
        <v>2154</v>
      </c>
      <c r="N21" s="121">
        <v>2105</v>
      </c>
      <c r="O21" s="121">
        <v>2417</v>
      </c>
      <c r="P21" s="121">
        <v>2253</v>
      </c>
      <c r="Q21" s="121">
        <v>1867</v>
      </c>
      <c r="R21" s="121">
        <v>1159</v>
      </c>
      <c r="S21" s="121">
        <v>1008</v>
      </c>
      <c r="T21" s="121">
        <v>1178</v>
      </c>
      <c r="U21" s="121">
        <v>1131</v>
      </c>
      <c r="V21" s="291">
        <v>1119</v>
      </c>
      <c r="W21" s="121">
        <v>1172</v>
      </c>
    </row>
    <row r="22" spans="1:23" x14ac:dyDescent="0.25">
      <c r="A22" s="119" t="s">
        <v>110</v>
      </c>
      <c r="B22" s="119"/>
      <c r="C22" s="15" t="s">
        <v>277</v>
      </c>
      <c r="D22" s="15" t="s">
        <v>277</v>
      </c>
      <c r="E22" s="15" t="s">
        <v>277</v>
      </c>
      <c r="F22" s="15" t="s">
        <v>277</v>
      </c>
      <c r="G22" s="121">
        <v>50</v>
      </c>
      <c r="H22" s="121">
        <v>108</v>
      </c>
      <c r="I22" s="121">
        <v>116</v>
      </c>
      <c r="J22" s="121">
        <v>214</v>
      </c>
      <c r="K22" s="121">
        <v>675</v>
      </c>
      <c r="L22" s="121">
        <v>500</v>
      </c>
      <c r="M22" s="121">
        <v>1915</v>
      </c>
      <c r="N22" s="121">
        <v>2486</v>
      </c>
      <c r="O22" s="121">
        <v>659</v>
      </c>
      <c r="P22" s="121">
        <v>663</v>
      </c>
      <c r="Q22" s="121">
        <v>674</v>
      </c>
      <c r="R22" s="121">
        <v>554</v>
      </c>
      <c r="S22" s="121">
        <v>466</v>
      </c>
      <c r="T22" s="121">
        <v>466</v>
      </c>
      <c r="U22" s="121">
        <v>702</v>
      </c>
      <c r="V22" s="291">
        <v>1849</v>
      </c>
      <c r="W22" s="121">
        <v>1166</v>
      </c>
    </row>
    <row r="23" spans="1:23" x14ac:dyDescent="0.25">
      <c r="A23" s="119" t="s">
        <v>657</v>
      </c>
      <c r="B23" s="119"/>
      <c r="C23" s="15" t="s">
        <v>277</v>
      </c>
      <c r="D23" s="15" t="s">
        <v>277</v>
      </c>
      <c r="E23" s="15" t="s">
        <v>277</v>
      </c>
      <c r="F23" s="15" t="s">
        <v>277</v>
      </c>
      <c r="G23" s="15" t="s">
        <v>277</v>
      </c>
      <c r="H23" s="15" t="s">
        <v>277</v>
      </c>
      <c r="I23" s="15" t="s">
        <v>277</v>
      </c>
      <c r="J23" s="15" t="s">
        <v>277</v>
      </c>
      <c r="K23" s="15" t="s">
        <v>277</v>
      </c>
      <c r="L23" s="15" t="s">
        <v>277</v>
      </c>
      <c r="M23" s="15" t="s">
        <v>277</v>
      </c>
      <c r="N23" s="15" t="s">
        <v>277</v>
      </c>
      <c r="O23" s="15" t="s">
        <v>277</v>
      </c>
      <c r="P23" s="15" t="s">
        <v>277</v>
      </c>
      <c r="Q23" s="15" t="s">
        <v>277</v>
      </c>
      <c r="R23" s="15" t="s">
        <v>277</v>
      </c>
      <c r="S23" s="15" t="s">
        <v>277</v>
      </c>
      <c r="T23" s="15" t="s">
        <v>277</v>
      </c>
      <c r="U23" s="15" t="s">
        <v>277</v>
      </c>
      <c r="V23" s="15" t="s">
        <v>277</v>
      </c>
      <c r="W23" s="298">
        <v>1070</v>
      </c>
    </row>
    <row r="24" spans="1:23" x14ac:dyDescent="0.25">
      <c r="A24" s="119" t="s">
        <v>532</v>
      </c>
      <c r="B24" s="119"/>
      <c r="C24" s="15" t="s">
        <v>277</v>
      </c>
      <c r="D24" s="15" t="s">
        <v>277</v>
      </c>
      <c r="E24" s="15" t="s">
        <v>277</v>
      </c>
      <c r="F24" s="15" t="s">
        <v>277</v>
      </c>
      <c r="G24" s="15" t="s">
        <v>277</v>
      </c>
      <c r="H24" s="15" t="s">
        <v>277</v>
      </c>
      <c r="I24" s="15" t="s">
        <v>277</v>
      </c>
      <c r="J24" s="121">
        <v>1</v>
      </c>
      <c r="K24" s="121">
        <v>289</v>
      </c>
      <c r="L24" s="121">
        <v>975</v>
      </c>
      <c r="M24" s="121">
        <v>1471</v>
      </c>
      <c r="N24" s="121">
        <v>1707</v>
      </c>
      <c r="O24" s="121">
        <v>1909</v>
      </c>
      <c r="P24" s="121">
        <v>1467</v>
      </c>
      <c r="Q24" s="121">
        <v>1399</v>
      </c>
      <c r="R24" s="121">
        <v>551</v>
      </c>
      <c r="S24" s="121">
        <v>771</v>
      </c>
      <c r="T24" s="121">
        <v>674</v>
      </c>
      <c r="U24" s="121">
        <v>349</v>
      </c>
      <c r="V24" s="291">
        <v>659</v>
      </c>
      <c r="W24" s="121">
        <v>851</v>
      </c>
    </row>
    <row r="25" spans="1:23" x14ac:dyDescent="0.25">
      <c r="A25" s="119" t="s">
        <v>378</v>
      </c>
      <c r="B25" s="119"/>
      <c r="C25" s="15" t="s">
        <v>277</v>
      </c>
      <c r="D25" s="15" t="s">
        <v>277</v>
      </c>
      <c r="E25" s="15" t="s">
        <v>277</v>
      </c>
      <c r="F25" s="15" t="s">
        <v>277</v>
      </c>
      <c r="G25" s="15" t="s">
        <v>277</v>
      </c>
      <c r="H25" s="15" t="s">
        <v>277</v>
      </c>
      <c r="I25" s="15" t="s">
        <v>277</v>
      </c>
      <c r="J25" s="15" t="s">
        <v>277</v>
      </c>
      <c r="K25" s="15" t="s">
        <v>277</v>
      </c>
      <c r="L25" s="15" t="s">
        <v>277</v>
      </c>
      <c r="M25" s="15" t="s">
        <v>277</v>
      </c>
      <c r="N25" s="121">
        <v>7</v>
      </c>
      <c r="O25" s="121">
        <v>178</v>
      </c>
      <c r="P25" s="121">
        <v>1048</v>
      </c>
      <c r="Q25" s="121">
        <v>1322</v>
      </c>
      <c r="R25" s="121">
        <v>574</v>
      </c>
      <c r="S25" s="121">
        <v>535</v>
      </c>
      <c r="T25" s="121">
        <v>712</v>
      </c>
      <c r="U25" s="121">
        <v>1032</v>
      </c>
      <c r="V25" s="291">
        <v>863</v>
      </c>
      <c r="W25" s="121">
        <v>810</v>
      </c>
    </row>
    <row r="26" spans="1:23" x14ac:dyDescent="0.25">
      <c r="A26" s="119" t="s">
        <v>72</v>
      </c>
      <c r="B26" s="119"/>
      <c r="C26" s="121">
        <v>751</v>
      </c>
      <c r="D26" s="121">
        <v>1145</v>
      </c>
      <c r="E26" s="121">
        <v>2161</v>
      </c>
      <c r="F26" s="121">
        <v>3253</v>
      </c>
      <c r="G26" s="121">
        <v>2522</v>
      </c>
      <c r="H26" s="121">
        <v>3032</v>
      </c>
      <c r="I26" s="121">
        <v>1893</v>
      </c>
      <c r="J26" s="121">
        <v>2277</v>
      </c>
      <c r="K26" s="121">
        <v>2006</v>
      </c>
      <c r="L26" s="121">
        <v>2455</v>
      </c>
      <c r="M26" s="121">
        <v>2925</v>
      </c>
      <c r="N26" s="121">
        <v>2222</v>
      </c>
      <c r="O26" s="121">
        <v>2071</v>
      </c>
      <c r="P26" s="121">
        <v>1366</v>
      </c>
      <c r="Q26" s="121">
        <v>1251</v>
      </c>
      <c r="R26" s="121">
        <v>688</v>
      </c>
      <c r="S26" s="121">
        <v>676</v>
      </c>
      <c r="T26" s="121">
        <v>642</v>
      </c>
      <c r="U26" s="121">
        <v>200</v>
      </c>
      <c r="V26" s="291">
        <v>445</v>
      </c>
      <c r="W26" s="121">
        <v>749</v>
      </c>
    </row>
    <row r="27" spans="1:23" x14ac:dyDescent="0.25">
      <c r="A27" s="119" t="s">
        <v>69</v>
      </c>
      <c r="B27" s="119"/>
      <c r="C27" s="121">
        <v>3162</v>
      </c>
      <c r="D27" s="121">
        <v>3774</v>
      </c>
      <c r="E27" s="121">
        <v>3770</v>
      </c>
      <c r="F27" s="121">
        <v>3690</v>
      </c>
      <c r="G27" s="121">
        <v>1903</v>
      </c>
      <c r="H27" s="121">
        <v>2246</v>
      </c>
      <c r="I27" s="121">
        <v>1628</v>
      </c>
      <c r="J27" s="121">
        <v>665</v>
      </c>
      <c r="K27" s="121">
        <v>58</v>
      </c>
      <c r="L27" s="121">
        <v>42</v>
      </c>
      <c r="M27" s="121">
        <v>27</v>
      </c>
      <c r="N27" s="121">
        <v>7</v>
      </c>
      <c r="O27" s="121">
        <v>41</v>
      </c>
      <c r="P27" s="121">
        <v>10</v>
      </c>
      <c r="Q27" s="121">
        <v>5</v>
      </c>
      <c r="R27" s="121">
        <v>28</v>
      </c>
      <c r="S27" s="121">
        <v>34</v>
      </c>
      <c r="T27" s="121">
        <v>406</v>
      </c>
      <c r="U27" s="121">
        <v>578</v>
      </c>
      <c r="V27" s="291">
        <v>564</v>
      </c>
      <c r="W27" s="121">
        <v>708</v>
      </c>
    </row>
    <row r="28" spans="1:23" x14ac:dyDescent="0.25">
      <c r="A28" s="119" t="s">
        <v>534</v>
      </c>
      <c r="B28" s="119"/>
      <c r="C28" s="15" t="s">
        <v>277</v>
      </c>
      <c r="D28" s="15" t="s">
        <v>277</v>
      </c>
      <c r="E28" s="15" t="s">
        <v>277</v>
      </c>
      <c r="F28" s="15" t="s">
        <v>277</v>
      </c>
      <c r="G28" s="15" t="s">
        <v>277</v>
      </c>
      <c r="H28" s="15" t="s">
        <v>277</v>
      </c>
      <c r="I28" s="15" t="s">
        <v>277</v>
      </c>
      <c r="J28" s="15" t="s">
        <v>277</v>
      </c>
      <c r="K28" s="15" t="s">
        <v>277</v>
      </c>
      <c r="L28" s="15" t="s">
        <v>277</v>
      </c>
      <c r="M28" s="121">
        <v>2</v>
      </c>
      <c r="N28" s="121">
        <v>2</v>
      </c>
      <c r="O28" s="121">
        <v>154</v>
      </c>
      <c r="P28" s="121">
        <v>328</v>
      </c>
      <c r="Q28" s="121">
        <v>736</v>
      </c>
      <c r="R28" s="121">
        <v>326</v>
      </c>
      <c r="S28" s="121">
        <v>390</v>
      </c>
      <c r="T28" s="121">
        <v>704</v>
      </c>
      <c r="U28" s="121">
        <v>499</v>
      </c>
      <c r="V28" s="291">
        <v>668</v>
      </c>
      <c r="W28" s="121">
        <v>691</v>
      </c>
    </row>
    <row r="29" spans="1:23" x14ac:dyDescent="0.25">
      <c r="A29" s="119" t="s">
        <v>533</v>
      </c>
      <c r="B29" s="119"/>
      <c r="C29" s="121">
        <v>592</v>
      </c>
      <c r="D29" s="121">
        <v>595</v>
      </c>
      <c r="E29" s="121">
        <v>505</v>
      </c>
      <c r="F29" s="121">
        <v>329</v>
      </c>
      <c r="G29" s="121">
        <v>440</v>
      </c>
      <c r="H29" s="121">
        <v>546</v>
      </c>
      <c r="I29" s="121">
        <v>435</v>
      </c>
      <c r="J29" s="121">
        <v>662</v>
      </c>
      <c r="K29" s="121">
        <v>518</v>
      </c>
      <c r="L29" s="121">
        <v>493</v>
      </c>
      <c r="M29" s="121">
        <v>462</v>
      </c>
      <c r="N29" s="121">
        <v>427</v>
      </c>
      <c r="O29" s="121">
        <v>429</v>
      </c>
      <c r="P29" s="121">
        <v>617</v>
      </c>
      <c r="Q29" s="121">
        <v>801</v>
      </c>
      <c r="R29" s="121">
        <v>310</v>
      </c>
      <c r="S29" s="121">
        <v>258</v>
      </c>
      <c r="T29" s="121">
        <v>254</v>
      </c>
      <c r="U29" s="121">
        <v>270</v>
      </c>
      <c r="V29" s="291">
        <v>346</v>
      </c>
      <c r="W29" s="121">
        <v>681</v>
      </c>
    </row>
    <row r="30" spans="1:23" x14ac:dyDescent="0.25">
      <c r="A30" s="119" t="s">
        <v>82</v>
      </c>
      <c r="B30" s="119"/>
      <c r="C30" s="121">
        <v>1816</v>
      </c>
      <c r="D30" s="121">
        <v>1352</v>
      </c>
      <c r="E30" s="121">
        <v>1330</v>
      </c>
      <c r="F30" s="121">
        <v>1297</v>
      </c>
      <c r="G30" s="121">
        <v>1044</v>
      </c>
      <c r="H30" s="121">
        <v>1315</v>
      </c>
      <c r="I30" s="121">
        <v>1111</v>
      </c>
      <c r="J30" s="121">
        <v>878</v>
      </c>
      <c r="K30" s="121">
        <v>1033</v>
      </c>
      <c r="L30" s="121">
        <v>646</v>
      </c>
      <c r="M30" s="121">
        <v>1052</v>
      </c>
      <c r="N30" s="121">
        <v>1407</v>
      </c>
      <c r="O30" s="121">
        <v>1381</v>
      </c>
      <c r="P30" s="121">
        <v>1731</v>
      </c>
      <c r="Q30" s="121">
        <v>1655</v>
      </c>
      <c r="R30" s="121">
        <v>1522</v>
      </c>
      <c r="S30" s="121">
        <v>1430</v>
      </c>
      <c r="T30" s="121">
        <v>787</v>
      </c>
      <c r="U30" s="121">
        <v>759</v>
      </c>
      <c r="V30" s="291">
        <v>546</v>
      </c>
      <c r="W30" s="121">
        <v>643</v>
      </c>
    </row>
    <row r="31" spans="1:23" x14ac:dyDescent="0.25">
      <c r="A31" s="119" t="s">
        <v>95</v>
      </c>
      <c r="B31" s="119"/>
      <c r="C31" s="121">
        <v>7113</v>
      </c>
      <c r="D31" s="121">
        <v>4721</v>
      </c>
      <c r="E31" s="121">
        <v>3809</v>
      </c>
      <c r="F31" s="121">
        <v>1212</v>
      </c>
      <c r="G31" s="121">
        <v>1267</v>
      </c>
      <c r="H31" s="121">
        <v>1391</v>
      </c>
      <c r="I31" s="121">
        <v>2042</v>
      </c>
      <c r="J31" s="121">
        <v>1510</v>
      </c>
      <c r="K31" s="121">
        <v>1959</v>
      </c>
      <c r="L31" s="121">
        <v>2339</v>
      </c>
      <c r="M31" s="121">
        <v>2350</v>
      </c>
      <c r="N31" s="121">
        <v>2916</v>
      </c>
      <c r="O31" s="121">
        <v>2853</v>
      </c>
      <c r="P31" s="121">
        <v>3745</v>
      </c>
      <c r="Q31" s="121">
        <v>3623</v>
      </c>
      <c r="R31" s="121">
        <v>904</v>
      </c>
      <c r="S31" s="121">
        <v>258</v>
      </c>
      <c r="T31" s="121">
        <v>905</v>
      </c>
      <c r="U31" s="121">
        <v>763</v>
      </c>
      <c r="V31" s="291">
        <v>541</v>
      </c>
      <c r="W31" s="121">
        <v>555</v>
      </c>
    </row>
    <row r="32" spans="1:23" x14ac:dyDescent="0.25">
      <c r="A32" s="119" t="s">
        <v>79</v>
      </c>
      <c r="B32" s="119"/>
      <c r="C32" s="121">
        <v>3651</v>
      </c>
      <c r="D32" s="121">
        <v>3587</v>
      </c>
      <c r="E32" s="121">
        <v>4280</v>
      </c>
      <c r="F32" s="121">
        <v>2716</v>
      </c>
      <c r="G32" s="121">
        <v>2360</v>
      </c>
      <c r="H32" s="121">
        <v>2530</v>
      </c>
      <c r="I32" s="121">
        <v>2345</v>
      </c>
      <c r="J32" s="121">
        <v>2167</v>
      </c>
      <c r="K32" s="121">
        <v>2341</v>
      </c>
      <c r="L32" s="121">
        <v>2644</v>
      </c>
      <c r="M32" s="121">
        <v>2043</v>
      </c>
      <c r="N32" s="121">
        <v>2166</v>
      </c>
      <c r="O32" s="121">
        <v>1925</v>
      </c>
      <c r="P32" s="121">
        <v>1587</v>
      </c>
      <c r="Q32" s="121">
        <v>1515</v>
      </c>
      <c r="R32" s="121">
        <v>950</v>
      </c>
      <c r="S32" s="121">
        <v>861</v>
      </c>
      <c r="T32" s="121">
        <v>555</v>
      </c>
      <c r="U32" s="121">
        <v>705</v>
      </c>
      <c r="V32" s="291">
        <v>615</v>
      </c>
      <c r="W32" s="298">
        <v>548</v>
      </c>
    </row>
    <row r="33" spans="1:23" x14ac:dyDescent="0.25">
      <c r="A33" s="119" t="s">
        <v>377</v>
      </c>
      <c r="B33" s="119"/>
      <c r="C33" s="121">
        <v>1066</v>
      </c>
      <c r="D33" s="121">
        <v>1028</v>
      </c>
      <c r="E33" s="121">
        <v>1008</v>
      </c>
      <c r="F33" s="121">
        <v>1054</v>
      </c>
      <c r="G33" s="121">
        <v>1022</v>
      </c>
      <c r="H33" s="121">
        <v>1120</v>
      </c>
      <c r="I33" s="121">
        <v>1404</v>
      </c>
      <c r="J33" s="121">
        <v>1435</v>
      </c>
      <c r="K33" s="121">
        <v>1580</v>
      </c>
      <c r="L33" s="121">
        <v>1442</v>
      </c>
      <c r="M33" s="121">
        <v>1449</v>
      </c>
      <c r="N33" s="121">
        <v>2104</v>
      </c>
      <c r="O33" s="121">
        <v>2215</v>
      </c>
      <c r="P33" s="121">
        <v>2328</v>
      </c>
      <c r="Q33" s="121">
        <v>2015</v>
      </c>
      <c r="R33" s="121">
        <v>330</v>
      </c>
      <c r="S33" s="121">
        <v>220</v>
      </c>
      <c r="T33" s="121">
        <v>1006</v>
      </c>
      <c r="U33" s="121">
        <v>1053</v>
      </c>
      <c r="V33" s="291">
        <v>938</v>
      </c>
      <c r="W33" s="298">
        <v>545</v>
      </c>
    </row>
    <row r="34" spans="1:23" x14ac:dyDescent="0.25">
      <c r="A34" s="119" t="s">
        <v>544</v>
      </c>
      <c r="B34" s="119"/>
      <c r="C34" s="121">
        <v>583</v>
      </c>
      <c r="D34" s="121">
        <v>900</v>
      </c>
      <c r="E34" s="121">
        <v>318</v>
      </c>
      <c r="F34" s="121">
        <v>319</v>
      </c>
      <c r="G34" s="121">
        <v>315</v>
      </c>
      <c r="H34" s="121">
        <v>366</v>
      </c>
      <c r="I34" s="121">
        <v>377</v>
      </c>
      <c r="J34" s="121">
        <v>178</v>
      </c>
      <c r="K34" s="121">
        <v>147</v>
      </c>
      <c r="L34" s="121">
        <v>339</v>
      </c>
      <c r="M34" s="121">
        <v>353</v>
      </c>
      <c r="N34" s="121">
        <v>383</v>
      </c>
      <c r="O34" s="121">
        <v>325</v>
      </c>
      <c r="P34" s="121">
        <v>437</v>
      </c>
      <c r="Q34" s="121">
        <v>641</v>
      </c>
      <c r="R34" s="121">
        <v>554</v>
      </c>
      <c r="S34" s="121">
        <v>599</v>
      </c>
      <c r="T34" s="121">
        <v>609</v>
      </c>
      <c r="U34" s="121">
        <v>594</v>
      </c>
      <c r="V34" s="291">
        <v>513</v>
      </c>
      <c r="W34" s="298">
        <v>429</v>
      </c>
    </row>
    <row r="35" spans="1:23" x14ac:dyDescent="0.25">
      <c r="A35" s="119" t="s">
        <v>375</v>
      </c>
      <c r="B35" s="119"/>
      <c r="C35" s="121">
        <v>50</v>
      </c>
      <c r="D35" s="121">
        <v>132</v>
      </c>
      <c r="E35" s="121">
        <v>226</v>
      </c>
      <c r="F35" s="121">
        <v>176</v>
      </c>
      <c r="G35" s="121">
        <v>147</v>
      </c>
      <c r="H35" s="121">
        <v>211</v>
      </c>
      <c r="I35" s="121">
        <v>178</v>
      </c>
      <c r="J35" s="121">
        <v>201</v>
      </c>
      <c r="K35" s="121">
        <v>426</v>
      </c>
      <c r="L35" s="121">
        <v>384</v>
      </c>
      <c r="M35" s="121">
        <v>427</v>
      </c>
      <c r="N35" s="121">
        <v>654</v>
      </c>
      <c r="O35" s="121">
        <v>562</v>
      </c>
      <c r="P35" s="121">
        <v>530</v>
      </c>
      <c r="Q35" s="121">
        <v>634</v>
      </c>
      <c r="R35" s="121">
        <v>220</v>
      </c>
      <c r="S35" s="121">
        <v>79</v>
      </c>
      <c r="T35" s="121">
        <v>311</v>
      </c>
      <c r="U35" s="121">
        <v>276</v>
      </c>
      <c r="V35" s="291">
        <v>284</v>
      </c>
      <c r="W35" s="298">
        <v>402</v>
      </c>
    </row>
    <row r="36" spans="1:23" x14ac:dyDescent="0.25">
      <c r="A36" s="119" t="s">
        <v>537</v>
      </c>
      <c r="B36" s="119"/>
      <c r="C36" s="15" t="s">
        <v>277</v>
      </c>
      <c r="D36" s="15" t="s">
        <v>277</v>
      </c>
      <c r="E36" s="15" t="s">
        <v>277</v>
      </c>
      <c r="F36" s="15" t="s">
        <v>277</v>
      </c>
      <c r="G36" s="15" t="s">
        <v>277</v>
      </c>
      <c r="H36" s="15" t="s">
        <v>277</v>
      </c>
      <c r="I36" s="15" t="s">
        <v>277</v>
      </c>
      <c r="J36" s="15" t="s">
        <v>277</v>
      </c>
      <c r="K36" s="15" t="s">
        <v>277</v>
      </c>
      <c r="L36" s="15" t="s">
        <v>277</v>
      </c>
      <c r="M36" s="15" t="s">
        <v>277</v>
      </c>
      <c r="N36" s="15" t="s">
        <v>277</v>
      </c>
      <c r="O36" s="121">
        <v>28</v>
      </c>
      <c r="P36" s="121">
        <v>165</v>
      </c>
      <c r="Q36" s="121">
        <v>230</v>
      </c>
      <c r="R36" s="121">
        <v>164</v>
      </c>
      <c r="S36" s="121">
        <v>131</v>
      </c>
      <c r="T36" s="121">
        <v>411</v>
      </c>
      <c r="U36" s="121">
        <v>380</v>
      </c>
      <c r="V36" s="291">
        <v>413</v>
      </c>
      <c r="W36" s="298">
        <v>399</v>
      </c>
    </row>
    <row r="37" spans="1:23" x14ac:dyDescent="0.25">
      <c r="A37" s="119" t="s">
        <v>536</v>
      </c>
      <c r="B37" s="119"/>
      <c r="C37" s="15" t="s">
        <v>277</v>
      </c>
      <c r="D37" s="15" t="s">
        <v>277</v>
      </c>
      <c r="E37" s="15" t="s">
        <v>277</v>
      </c>
      <c r="F37" s="15" t="s">
        <v>277</v>
      </c>
      <c r="G37" s="15" t="s">
        <v>277</v>
      </c>
      <c r="H37" s="15" t="s">
        <v>277</v>
      </c>
      <c r="I37" s="15" t="s">
        <v>277</v>
      </c>
      <c r="J37" s="15" t="s">
        <v>277</v>
      </c>
      <c r="K37" s="15" t="s">
        <v>277</v>
      </c>
      <c r="L37" s="15" t="s">
        <v>277</v>
      </c>
      <c r="M37" s="15" t="s">
        <v>277</v>
      </c>
      <c r="N37" s="121">
        <v>7</v>
      </c>
      <c r="O37" s="121">
        <v>139</v>
      </c>
      <c r="P37" s="121">
        <v>716</v>
      </c>
      <c r="Q37" s="121">
        <v>464</v>
      </c>
      <c r="R37" s="121">
        <v>174</v>
      </c>
      <c r="S37" s="121">
        <v>166</v>
      </c>
      <c r="T37" s="121">
        <v>480</v>
      </c>
      <c r="U37" s="121">
        <v>627</v>
      </c>
      <c r="V37" s="291">
        <v>315</v>
      </c>
      <c r="W37" s="298">
        <v>380</v>
      </c>
    </row>
    <row r="38" spans="1:23" x14ac:dyDescent="0.25">
      <c r="A38" s="119" t="s">
        <v>503</v>
      </c>
      <c r="B38" s="119"/>
      <c r="C38" s="15" t="s">
        <v>277</v>
      </c>
      <c r="D38" s="15" t="s">
        <v>277</v>
      </c>
      <c r="E38" s="15" t="s">
        <v>277</v>
      </c>
      <c r="F38" s="15" t="s">
        <v>277</v>
      </c>
      <c r="G38" s="15" t="s">
        <v>277</v>
      </c>
      <c r="H38" s="15" t="s">
        <v>277</v>
      </c>
      <c r="I38" s="15" t="s">
        <v>277</v>
      </c>
      <c r="J38" s="15" t="s">
        <v>277</v>
      </c>
      <c r="K38" s="121">
        <v>254</v>
      </c>
      <c r="L38" s="121">
        <v>699</v>
      </c>
      <c r="M38" s="121">
        <v>733</v>
      </c>
      <c r="N38" s="121">
        <v>739</v>
      </c>
      <c r="O38" s="121">
        <v>752</v>
      </c>
      <c r="P38" s="121">
        <v>905</v>
      </c>
      <c r="Q38" s="121">
        <v>986</v>
      </c>
      <c r="R38" s="121">
        <v>565</v>
      </c>
      <c r="S38" s="121">
        <v>335</v>
      </c>
      <c r="T38" s="121">
        <v>398</v>
      </c>
      <c r="U38" s="121">
        <v>407</v>
      </c>
      <c r="V38" s="291">
        <v>363</v>
      </c>
      <c r="W38" s="298">
        <v>367</v>
      </c>
    </row>
    <row r="39" spans="1:23" x14ac:dyDescent="0.25">
      <c r="A39" s="119" t="s">
        <v>543</v>
      </c>
      <c r="B39" s="119"/>
      <c r="C39" s="15" t="s">
        <v>277</v>
      </c>
      <c r="D39" s="15" t="s">
        <v>277</v>
      </c>
      <c r="E39" s="15" t="s">
        <v>277</v>
      </c>
      <c r="F39" s="15" t="s">
        <v>277</v>
      </c>
      <c r="G39" s="15" t="s">
        <v>277</v>
      </c>
      <c r="H39" s="15" t="s">
        <v>277</v>
      </c>
      <c r="I39" s="15" t="s">
        <v>277</v>
      </c>
      <c r="J39" s="15" t="s">
        <v>277</v>
      </c>
      <c r="K39" s="15" t="s">
        <v>277</v>
      </c>
      <c r="L39" s="15" t="s">
        <v>277</v>
      </c>
      <c r="M39" s="121">
        <v>17</v>
      </c>
      <c r="N39" s="121">
        <v>81</v>
      </c>
      <c r="O39" s="121">
        <v>159</v>
      </c>
      <c r="P39" s="121">
        <v>230</v>
      </c>
      <c r="Q39" s="121">
        <v>283</v>
      </c>
      <c r="R39" s="121">
        <v>212</v>
      </c>
      <c r="S39" s="121">
        <v>118</v>
      </c>
      <c r="T39" s="121">
        <v>391</v>
      </c>
      <c r="U39" s="121">
        <v>259</v>
      </c>
      <c r="V39" s="291">
        <v>254</v>
      </c>
      <c r="W39" s="298">
        <v>304</v>
      </c>
    </row>
    <row r="40" spans="1:23" x14ac:dyDescent="0.25">
      <c r="A40" s="119" t="s">
        <v>578</v>
      </c>
      <c r="B40" s="119"/>
      <c r="C40" s="15" t="s">
        <v>277</v>
      </c>
      <c r="D40" s="15" t="s">
        <v>277</v>
      </c>
      <c r="E40" s="15" t="s">
        <v>277</v>
      </c>
      <c r="F40" s="15" t="s">
        <v>277</v>
      </c>
      <c r="G40" s="15" t="s">
        <v>277</v>
      </c>
      <c r="H40" s="15" t="s">
        <v>277</v>
      </c>
      <c r="I40" s="15" t="s">
        <v>277</v>
      </c>
      <c r="J40" s="15" t="s">
        <v>277</v>
      </c>
      <c r="K40" s="15" t="s">
        <v>277</v>
      </c>
      <c r="L40" s="15" t="s">
        <v>277</v>
      </c>
      <c r="M40" s="15" t="s">
        <v>277</v>
      </c>
      <c r="N40" s="15" t="s">
        <v>277</v>
      </c>
      <c r="O40" s="15" t="s">
        <v>277</v>
      </c>
      <c r="P40" s="15" t="s">
        <v>277</v>
      </c>
      <c r="Q40" s="15" t="s">
        <v>277</v>
      </c>
      <c r="R40" s="121">
        <v>136</v>
      </c>
      <c r="S40" s="121">
        <v>78</v>
      </c>
      <c r="T40" s="121">
        <v>313</v>
      </c>
      <c r="U40" s="121">
        <v>254</v>
      </c>
      <c r="V40" s="291">
        <v>285</v>
      </c>
      <c r="W40" s="298">
        <v>301</v>
      </c>
    </row>
    <row r="41" spans="1:23" x14ac:dyDescent="0.25">
      <c r="A41" s="119" t="s">
        <v>782</v>
      </c>
      <c r="B41" s="119"/>
      <c r="C41" s="15" t="s">
        <v>277</v>
      </c>
      <c r="D41" s="15" t="s">
        <v>277</v>
      </c>
      <c r="E41" s="15" t="s">
        <v>277</v>
      </c>
      <c r="F41" s="15" t="s">
        <v>277</v>
      </c>
      <c r="G41" s="15" t="s">
        <v>277</v>
      </c>
      <c r="H41" s="15" t="s">
        <v>277</v>
      </c>
      <c r="I41" s="15" t="s">
        <v>277</v>
      </c>
      <c r="J41" s="15" t="s">
        <v>277</v>
      </c>
      <c r="K41" s="15" t="s">
        <v>277</v>
      </c>
      <c r="L41" s="15" t="s">
        <v>277</v>
      </c>
      <c r="M41" s="15" t="s">
        <v>277</v>
      </c>
      <c r="N41" s="15" t="s">
        <v>277</v>
      </c>
      <c r="O41" s="15" t="s">
        <v>277</v>
      </c>
      <c r="P41" s="15" t="s">
        <v>277</v>
      </c>
      <c r="Q41" s="15" t="s">
        <v>277</v>
      </c>
      <c r="R41" s="15" t="s">
        <v>277</v>
      </c>
      <c r="S41" s="15" t="s">
        <v>277</v>
      </c>
      <c r="T41" s="15" t="s">
        <v>277</v>
      </c>
      <c r="U41" s="15" t="s">
        <v>277</v>
      </c>
      <c r="V41" s="15" t="s">
        <v>277</v>
      </c>
      <c r="W41" s="298">
        <v>258</v>
      </c>
    </row>
    <row r="42" spans="1:23" x14ac:dyDescent="0.25">
      <c r="A42" s="119" t="s">
        <v>523</v>
      </c>
      <c r="B42" s="119"/>
      <c r="C42" s="121">
        <v>307</v>
      </c>
      <c r="D42" s="121">
        <v>499</v>
      </c>
      <c r="E42" s="121">
        <v>506</v>
      </c>
      <c r="F42" s="121">
        <v>483</v>
      </c>
      <c r="G42" s="121">
        <v>415</v>
      </c>
      <c r="H42" s="121">
        <v>505</v>
      </c>
      <c r="I42" s="121">
        <v>449</v>
      </c>
      <c r="J42" s="121">
        <v>463</v>
      </c>
      <c r="K42" s="121">
        <v>525</v>
      </c>
      <c r="L42" s="121">
        <v>508</v>
      </c>
      <c r="M42" s="121">
        <v>483</v>
      </c>
      <c r="N42" s="121">
        <v>454</v>
      </c>
      <c r="O42" s="121">
        <v>633</v>
      </c>
      <c r="P42" s="121">
        <v>478</v>
      </c>
      <c r="Q42" s="121">
        <v>409</v>
      </c>
      <c r="R42" s="121">
        <v>301</v>
      </c>
      <c r="S42" s="121">
        <v>258</v>
      </c>
      <c r="T42" s="121">
        <v>424</v>
      </c>
      <c r="U42" s="121">
        <v>239</v>
      </c>
      <c r="V42" s="291">
        <v>206</v>
      </c>
      <c r="W42" s="298">
        <v>248</v>
      </c>
    </row>
    <row r="43" spans="1:23" x14ac:dyDescent="0.25">
      <c r="A43" s="119" t="s">
        <v>76</v>
      </c>
      <c r="B43" s="119"/>
      <c r="C43" s="121">
        <v>1521</v>
      </c>
      <c r="D43" s="121">
        <v>1320</v>
      </c>
      <c r="E43" s="121">
        <v>3347</v>
      </c>
      <c r="F43" s="121">
        <v>4121</v>
      </c>
      <c r="G43" s="121">
        <v>1847</v>
      </c>
      <c r="H43" s="121">
        <v>3440</v>
      </c>
      <c r="I43" s="121">
        <v>4634</v>
      </c>
      <c r="J43" s="121">
        <v>5829</v>
      </c>
      <c r="K43" s="121">
        <v>8329</v>
      </c>
      <c r="L43" s="121">
        <v>8555</v>
      </c>
      <c r="M43" s="121">
        <v>8702</v>
      </c>
      <c r="N43" s="121">
        <v>8154</v>
      </c>
      <c r="O43" s="121">
        <v>8888</v>
      </c>
      <c r="P43" s="121">
        <v>7436</v>
      </c>
      <c r="Q43" s="121">
        <v>5062</v>
      </c>
      <c r="R43" s="121">
        <v>1164</v>
      </c>
      <c r="S43" s="121">
        <v>387</v>
      </c>
      <c r="T43" s="121">
        <v>499</v>
      </c>
      <c r="U43" s="121">
        <v>509</v>
      </c>
      <c r="V43" s="291">
        <v>511</v>
      </c>
      <c r="W43" s="298">
        <v>242</v>
      </c>
    </row>
    <row r="44" spans="1:23" x14ac:dyDescent="0.25">
      <c r="A44" s="119" t="s">
        <v>542</v>
      </c>
      <c r="B44" s="119"/>
      <c r="C44" s="121">
        <v>345</v>
      </c>
      <c r="D44" s="121">
        <v>438</v>
      </c>
      <c r="E44" s="121">
        <v>570</v>
      </c>
      <c r="F44" s="121">
        <v>436</v>
      </c>
      <c r="G44" s="121">
        <v>332</v>
      </c>
      <c r="H44" s="121">
        <v>360</v>
      </c>
      <c r="I44" s="121">
        <v>367</v>
      </c>
      <c r="J44" s="121">
        <v>353</v>
      </c>
      <c r="K44" s="121">
        <v>333</v>
      </c>
      <c r="L44" s="121">
        <v>330</v>
      </c>
      <c r="M44" s="121">
        <v>309</v>
      </c>
      <c r="N44" s="121">
        <v>342</v>
      </c>
      <c r="O44" s="121">
        <v>255</v>
      </c>
      <c r="P44" s="121">
        <v>249</v>
      </c>
      <c r="Q44" s="121">
        <v>135</v>
      </c>
      <c r="R44" s="121">
        <v>104</v>
      </c>
      <c r="S44" s="15" t="s">
        <v>277</v>
      </c>
      <c r="T44" s="121">
        <v>213</v>
      </c>
      <c r="U44" s="15" t="s">
        <v>277</v>
      </c>
      <c r="V44" s="291">
        <v>172</v>
      </c>
      <c r="W44" s="298">
        <v>180</v>
      </c>
    </row>
    <row r="45" spans="1:23" x14ac:dyDescent="0.25">
      <c r="A45" s="119" t="s">
        <v>603</v>
      </c>
      <c r="B45" s="119"/>
      <c r="C45" s="15" t="s">
        <v>277</v>
      </c>
      <c r="D45" s="15" t="s">
        <v>277</v>
      </c>
      <c r="E45" s="15" t="s">
        <v>277</v>
      </c>
      <c r="F45" s="15" t="s">
        <v>277</v>
      </c>
      <c r="G45" s="15" t="s">
        <v>277</v>
      </c>
      <c r="H45" s="15" t="s">
        <v>277</v>
      </c>
      <c r="I45" s="15" t="s">
        <v>277</v>
      </c>
      <c r="J45" s="15" t="s">
        <v>277</v>
      </c>
      <c r="K45" s="15" t="s">
        <v>277</v>
      </c>
      <c r="L45" s="15" t="s">
        <v>277</v>
      </c>
      <c r="M45" s="15" t="s">
        <v>277</v>
      </c>
      <c r="N45" s="15" t="s">
        <v>277</v>
      </c>
      <c r="O45" s="15" t="s">
        <v>277</v>
      </c>
      <c r="P45" s="15" t="s">
        <v>277</v>
      </c>
      <c r="Q45" s="15" t="s">
        <v>277</v>
      </c>
      <c r="R45" s="15" t="s">
        <v>277</v>
      </c>
      <c r="S45" s="15" t="s">
        <v>277</v>
      </c>
      <c r="T45" s="121">
        <v>132</v>
      </c>
      <c r="U45" s="121">
        <v>155</v>
      </c>
      <c r="V45" s="291">
        <v>145</v>
      </c>
      <c r="W45" s="298">
        <v>169</v>
      </c>
    </row>
    <row r="46" spans="1:23" x14ac:dyDescent="0.25">
      <c r="A46" s="119" t="s">
        <v>539</v>
      </c>
      <c r="B46" s="119"/>
      <c r="C46" s="121">
        <v>16</v>
      </c>
      <c r="D46" s="121">
        <v>23</v>
      </c>
      <c r="E46" s="121">
        <v>23</v>
      </c>
      <c r="F46" s="121">
        <v>25</v>
      </c>
      <c r="G46" s="121">
        <v>23</v>
      </c>
      <c r="H46" s="121">
        <v>18</v>
      </c>
      <c r="I46" s="121">
        <v>45</v>
      </c>
      <c r="J46" s="121">
        <v>32</v>
      </c>
      <c r="K46" s="121">
        <v>52</v>
      </c>
      <c r="L46" s="121">
        <v>54</v>
      </c>
      <c r="M46" s="121">
        <v>75</v>
      </c>
      <c r="N46" s="121">
        <v>115</v>
      </c>
      <c r="O46" s="121">
        <v>162</v>
      </c>
      <c r="P46" s="121">
        <v>162</v>
      </c>
      <c r="Q46" s="121">
        <v>192</v>
      </c>
      <c r="R46" s="121">
        <v>112</v>
      </c>
      <c r="S46" s="15" t="s">
        <v>277</v>
      </c>
      <c r="T46" s="121">
        <v>224</v>
      </c>
      <c r="U46" s="121">
        <v>153</v>
      </c>
      <c r="V46" s="291">
        <v>121</v>
      </c>
      <c r="W46" s="298">
        <v>148</v>
      </c>
    </row>
    <row r="47" spans="1:23" x14ac:dyDescent="0.25">
      <c r="A47" s="119" t="s">
        <v>580</v>
      </c>
      <c r="B47" s="119"/>
      <c r="C47" s="15" t="s">
        <v>277</v>
      </c>
      <c r="D47" s="15" t="s">
        <v>277</v>
      </c>
      <c r="E47" s="15" t="s">
        <v>277</v>
      </c>
      <c r="F47" s="15" t="s">
        <v>277</v>
      </c>
      <c r="G47" s="15" t="s">
        <v>277</v>
      </c>
      <c r="H47" s="15" t="s">
        <v>277</v>
      </c>
      <c r="I47" s="15" t="s">
        <v>277</v>
      </c>
      <c r="J47" s="15" t="s">
        <v>277</v>
      </c>
      <c r="K47" s="15" t="s">
        <v>277</v>
      </c>
      <c r="L47" s="15" t="s">
        <v>277</v>
      </c>
      <c r="M47" s="15" t="s">
        <v>277</v>
      </c>
      <c r="N47" s="15" t="s">
        <v>277</v>
      </c>
      <c r="O47" s="15" t="s">
        <v>277</v>
      </c>
      <c r="P47" s="15" t="s">
        <v>277</v>
      </c>
      <c r="Q47" s="15" t="s">
        <v>277</v>
      </c>
      <c r="R47" s="121">
        <v>59</v>
      </c>
      <c r="S47" s="121">
        <v>80</v>
      </c>
      <c r="T47" s="15" t="s">
        <v>277</v>
      </c>
      <c r="U47" s="15" t="s">
        <v>277</v>
      </c>
      <c r="V47" s="291">
        <v>107</v>
      </c>
      <c r="W47" s="298">
        <v>126</v>
      </c>
    </row>
    <row r="48" spans="1:23" x14ac:dyDescent="0.25">
      <c r="A48" s="119" t="s">
        <v>512</v>
      </c>
      <c r="B48" s="119"/>
      <c r="C48" s="121">
        <v>98</v>
      </c>
      <c r="D48" s="121">
        <v>45</v>
      </c>
      <c r="E48" s="121">
        <v>54</v>
      </c>
      <c r="F48" s="121">
        <v>36</v>
      </c>
      <c r="G48" s="121">
        <v>59</v>
      </c>
      <c r="H48" s="121">
        <v>194</v>
      </c>
      <c r="I48" s="121">
        <v>208</v>
      </c>
      <c r="J48" s="121">
        <v>768</v>
      </c>
      <c r="K48" s="121">
        <v>1321</v>
      </c>
      <c r="L48" s="121">
        <v>830</v>
      </c>
      <c r="M48" s="121">
        <v>1066</v>
      </c>
      <c r="N48" s="121">
        <v>786</v>
      </c>
      <c r="O48" s="121">
        <v>578</v>
      </c>
      <c r="P48" s="121">
        <v>769</v>
      </c>
      <c r="Q48" s="121">
        <v>613</v>
      </c>
      <c r="R48" s="121">
        <v>196</v>
      </c>
      <c r="S48" s="15" t="s">
        <v>277</v>
      </c>
      <c r="T48" s="15" t="s">
        <v>277</v>
      </c>
      <c r="U48" s="15" t="s">
        <v>277</v>
      </c>
      <c r="V48" s="291">
        <v>178</v>
      </c>
      <c r="W48" s="298">
        <v>123</v>
      </c>
    </row>
    <row r="49" spans="1:24" x14ac:dyDescent="0.25">
      <c r="A49" s="2" t="s">
        <v>577</v>
      </c>
      <c r="B49" s="2"/>
      <c r="C49" s="15" t="s">
        <v>277</v>
      </c>
      <c r="D49" s="15" t="s">
        <v>277</v>
      </c>
      <c r="E49" s="15" t="s">
        <v>277</v>
      </c>
      <c r="F49" s="15" t="s">
        <v>277</v>
      </c>
      <c r="G49" s="15" t="s">
        <v>277</v>
      </c>
      <c r="H49" s="15" t="s">
        <v>277</v>
      </c>
      <c r="I49" s="15" t="s">
        <v>277</v>
      </c>
      <c r="J49" s="15" t="s">
        <v>277</v>
      </c>
      <c r="K49" s="15" t="s">
        <v>277</v>
      </c>
      <c r="L49" s="15" t="s">
        <v>277</v>
      </c>
      <c r="M49" s="15" t="s">
        <v>277</v>
      </c>
      <c r="N49" s="15" t="s">
        <v>277</v>
      </c>
      <c r="O49" s="15" t="s">
        <v>277</v>
      </c>
      <c r="P49" s="15" t="s">
        <v>277</v>
      </c>
      <c r="Q49" s="15" t="s">
        <v>277</v>
      </c>
      <c r="R49" s="121">
        <v>146</v>
      </c>
      <c r="S49" s="15" t="s">
        <v>277</v>
      </c>
      <c r="T49" s="15" t="s">
        <v>277</v>
      </c>
      <c r="U49" s="15" t="s">
        <v>277</v>
      </c>
      <c r="V49" s="291">
        <v>42</v>
      </c>
      <c r="W49" s="298">
        <v>120</v>
      </c>
    </row>
    <row r="50" spans="1:24" x14ac:dyDescent="0.25">
      <c r="A50" s="119" t="s">
        <v>514</v>
      </c>
      <c r="B50" s="119"/>
      <c r="C50" s="15" t="s">
        <v>277</v>
      </c>
      <c r="D50" s="15" t="s">
        <v>277</v>
      </c>
      <c r="E50" s="15" t="s">
        <v>277</v>
      </c>
      <c r="F50" s="15" t="s">
        <v>277</v>
      </c>
      <c r="G50" s="15" t="s">
        <v>277</v>
      </c>
      <c r="H50" s="121">
        <v>3</v>
      </c>
      <c r="I50" s="121">
        <v>44</v>
      </c>
      <c r="J50" s="121">
        <v>30</v>
      </c>
      <c r="K50" s="121">
        <v>37</v>
      </c>
      <c r="L50" s="121">
        <v>49</v>
      </c>
      <c r="M50" s="121">
        <v>115</v>
      </c>
      <c r="N50" s="121">
        <v>122</v>
      </c>
      <c r="O50" s="121">
        <v>168</v>
      </c>
      <c r="P50" s="121">
        <v>157</v>
      </c>
      <c r="Q50" s="121">
        <v>336</v>
      </c>
      <c r="R50" s="121">
        <v>96</v>
      </c>
      <c r="S50" s="121">
        <v>62</v>
      </c>
      <c r="T50" s="121">
        <v>152</v>
      </c>
      <c r="U50" s="121">
        <v>146</v>
      </c>
      <c r="V50" s="291">
        <v>157</v>
      </c>
      <c r="W50" s="298">
        <v>110</v>
      </c>
    </row>
    <row r="51" spans="1:24" x14ac:dyDescent="0.25">
      <c r="A51" s="119" t="s">
        <v>538</v>
      </c>
      <c r="B51" s="119"/>
      <c r="C51" s="121">
        <v>157</v>
      </c>
      <c r="D51" s="121">
        <v>138</v>
      </c>
      <c r="E51" s="121">
        <v>165</v>
      </c>
      <c r="F51" s="121">
        <v>144</v>
      </c>
      <c r="G51" s="121">
        <v>133</v>
      </c>
      <c r="H51" s="121">
        <v>135</v>
      </c>
      <c r="I51" s="121">
        <v>168</v>
      </c>
      <c r="J51" s="121">
        <v>216</v>
      </c>
      <c r="K51" s="121">
        <v>188</v>
      </c>
      <c r="L51" s="121">
        <v>181</v>
      </c>
      <c r="M51" s="121">
        <v>186</v>
      </c>
      <c r="N51" s="121">
        <v>199</v>
      </c>
      <c r="O51" s="121">
        <v>198</v>
      </c>
      <c r="P51" s="121">
        <v>212</v>
      </c>
      <c r="Q51" s="121">
        <v>193</v>
      </c>
      <c r="R51" s="121">
        <v>104</v>
      </c>
      <c r="S51" s="121">
        <v>157</v>
      </c>
      <c r="T51" s="121">
        <v>229</v>
      </c>
      <c r="U51" s="121">
        <v>163</v>
      </c>
      <c r="V51" s="291">
        <v>141</v>
      </c>
      <c r="W51" s="298">
        <v>87</v>
      </c>
    </row>
    <row r="52" spans="1:24" x14ac:dyDescent="0.25">
      <c r="A52" s="119" t="s">
        <v>540</v>
      </c>
      <c r="B52" s="119"/>
      <c r="C52" s="121">
        <v>214</v>
      </c>
      <c r="D52" s="121">
        <v>371</v>
      </c>
      <c r="E52" s="121">
        <v>209</v>
      </c>
      <c r="F52" s="121">
        <v>94</v>
      </c>
      <c r="G52" s="121">
        <v>85</v>
      </c>
      <c r="H52" s="121">
        <v>93</v>
      </c>
      <c r="I52" s="121">
        <v>54</v>
      </c>
      <c r="J52" s="121">
        <v>191</v>
      </c>
      <c r="K52" s="121">
        <v>188</v>
      </c>
      <c r="L52" s="121">
        <v>210</v>
      </c>
      <c r="M52" s="121">
        <v>247</v>
      </c>
      <c r="N52" s="121">
        <v>273</v>
      </c>
      <c r="O52" s="121">
        <v>194</v>
      </c>
      <c r="P52" s="121">
        <v>162</v>
      </c>
      <c r="Q52" s="121">
        <v>160</v>
      </c>
      <c r="R52" s="121">
        <v>69</v>
      </c>
      <c r="S52" s="15" t="s">
        <v>277</v>
      </c>
      <c r="T52" s="15" t="s">
        <v>277</v>
      </c>
      <c r="U52" s="15" t="s">
        <v>277</v>
      </c>
      <c r="V52" s="291">
        <v>66</v>
      </c>
      <c r="W52" s="298">
        <v>76</v>
      </c>
    </row>
    <row r="53" spans="1:24" x14ac:dyDescent="0.25">
      <c r="A53" s="119" t="s">
        <v>98</v>
      </c>
      <c r="B53" s="119"/>
      <c r="C53" s="121">
        <v>235</v>
      </c>
      <c r="D53" s="121">
        <v>243</v>
      </c>
      <c r="E53" s="121">
        <v>304</v>
      </c>
      <c r="F53" s="121">
        <v>410</v>
      </c>
      <c r="G53" s="121">
        <v>1120</v>
      </c>
      <c r="H53" s="121">
        <v>716</v>
      </c>
      <c r="I53" s="121">
        <v>852</v>
      </c>
      <c r="J53" s="121">
        <v>2276</v>
      </c>
      <c r="K53" s="121">
        <v>911</v>
      </c>
      <c r="L53" s="121">
        <v>875</v>
      </c>
      <c r="M53" s="121">
        <v>1498</v>
      </c>
      <c r="N53" s="121">
        <v>950</v>
      </c>
      <c r="O53" s="121">
        <v>978</v>
      </c>
      <c r="P53" s="121">
        <v>1095</v>
      </c>
      <c r="Q53" s="121">
        <v>981</v>
      </c>
      <c r="R53" s="121">
        <v>827</v>
      </c>
      <c r="S53" s="121">
        <v>832</v>
      </c>
      <c r="T53" s="121">
        <v>1114</v>
      </c>
      <c r="U53" s="121">
        <v>1552</v>
      </c>
      <c r="V53" s="291">
        <v>560</v>
      </c>
      <c r="W53" s="298">
        <v>67</v>
      </c>
    </row>
    <row r="54" spans="1:24" x14ac:dyDescent="0.25">
      <c r="A54" s="119" t="s">
        <v>365</v>
      </c>
      <c r="B54" s="119"/>
      <c r="C54" s="121">
        <v>411</v>
      </c>
      <c r="D54" s="121">
        <v>1477</v>
      </c>
      <c r="E54" s="121">
        <v>2067</v>
      </c>
      <c r="F54" s="121">
        <v>1891</v>
      </c>
      <c r="G54" s="121">
        <v>1600</v>
      </c>
      <c r="H54" s="121">
        <v>1992</v>
      </c>
      <c r="I54" s="121">
        <v>2503</v>
      </c>
      <c r="J54" s="121">
        <v>2766</v>
      </c>
      <c r="K54" s="121">
        <v>3184</v>
      </c>
      <c r="L54" s="121">
        <v>2749</v>
      </c>
      <c r="M54" s="121">
        <v>1407</v>
      </c>
      <c r="N54" s="121">
        <v>826</v>
      </c>
      <c r="O54" s="121">
        <v>351</v>
      </c>
      <c r="P54" s="121">
        <v>655</v>
      </c>
      <c r="Q54" s="121">
        <v>207</v>
      </c>
      <c r="R54" s="121">
        <v>254</v>
      </c>
      <c r="S54" s="121">
        <v>705</v>
      </c>
      <c r="T54" s="121">
        <v>642</v>
      </c>
      <c r="U54" s="121">
        <v>162</v>
      </c>
      <c r="V54" s="291">
        <v>286</v>
      </c>
      <c r="W54" s="298">
        <v>64</v>
      </c>
    </row>
    <row r="55" spans="1:24" x14ac:dyDescent="0.25">
      <c r="A55" s="119" t="s">
        <v>73</v>
      </c>
      <c r="B55" s="119"/>
      <c r="C55" s="121">
        <v>4572</v>
      </c>
      <c r="D55" s="121">
        <v>1990</v>
      </c>
      <c r="E55" s="121">
        <v>180</v>
      </c>
      <c r="F55" s="121">
        <v>526</v>
      </c>
      <c r="G55" s="121">
        <v>1314</v>
      </c>
      <c r="H55" s="121">
        <v>1590</v>
      </c>
      <c r="I55" s="121">
        <v>2747</v>
      </c>
      <c r="J55" s="121">
        <v>3596</v>
      </c>
      <c r="K55" s="121">
        <v>4339</v>
      </c>
      <c r="L55" s="121">
        <v>3831</v>
      </c>
      <c r="M55" s="121">
        <v>3384</v>
      </c>
      <c r="N55" s="121">
        <v>473</v>
      </c>
      <c r="O55" s="121">
        <v>139</v>
      </c>
      <c r="P55" s="121">
        <v>16</v>
      </c>
      <c r="Q55" s="121">
        <v>16</v>
      </c>
      <c r="R55" s="121">
        <v>20</v>
      </c>
      <c r="S55" s="121">
        <v>73</v>
      </c>
      <c r="T55" s="121">
        <v>125</v>
      </c>
      <c r="U55" s="121">
        <v>104</v>
      </c>
      <c r="V55" s="291">
        <v>37</v>
      </c>
      <c r="W55" s="298">
        <v>60</v>
      </c>
      <c r="X55" s="152"/>
    </row>
    <row r="56" spans="1:24" x14ac:dyDescent="0.25">
      <c r="A56" s="119" t="s">
        <v>507</v>
      </c>
      <c r="B56" s="119"/>
      <c r="C56" s="15" t="s">
        <v>277</v>
      </c>
      <c r="D56" s="15" t="s">
        <v>277</v>
      </c>
      <c r="E56" s="15" t="s">
        <v>277</v>
      </c>
      <c r="F56" s="15" t="s">
        <v>277</v>
      </c>
      <c r="G56" s="15" t="s">
        <v>277</v>
      </c>
      <c r="H56" s="15" t="s">
        <v>277</v>
      </c>
      <c r="I56" s="15" t="s">
        <v>277</v>
      </c>
      <c r="J56" s="15" t="s">
        <v>277</v>
      </c>
      <c r="K56" s="15" t="s">
        <v>277</v>
      </c>
      <c r="L56" s="15" t="s">
        <v>277</v>
      </c>
      <c r="M56" s="15" t="s">
        <v>277</v>
      </c>
      <c r="N56" s="121">
        <v>5</v>
      </c>
      <c r="O56" s="121">
        <v>49</v>
      </c>
      <c r="P56" s="121">
        <v>334</v>
      </c>
      <c r="Q56" s="121">
        <v>570</v>
      </c>
      <c r="R56" s="121">
        <v>482</v>
      </c>
      <c r="S56" s="121">
        <v>739</v>
      </c>
      <c r="T56" s="121">
        <v>2715</v>
      </c>
      <c r="U56" s="121">
        <v>2018</v>
      </c>
      <c r="V56" s="15" t="s">
        <v>277</v>
      </c>
      <c r="W56" s="15" t="s">
        <v>277</v>
      </c>
    </row>
    <row r="57" spans="1:24" x14ac:dyDescent="0.25">
      <c r="A57" s="119" t="s">
        <v>80</v>
      </c>
      <c r="B57" s="119"/>
      <c r="C57" s="121">
        <v>619</v>
      </c>
      <c r="D57" s="121">
        <v>457</v>
      </c>
      <c r="E57" s="121">
        <v>550</v>
      </c>
      <c r="F57" s="121">
        <v>666</v>
      </c>
      <c r="G57" s="121">
        <v>156</v>
      </c>
      <c r="H57" s="121">
        <v>159</v>
      </c>
      <c r="I57" s="121">
        <v>304</v>
      </c>
      <c r="J57" s="121">
        <v>286</v>
      </c>
      <c r="K57" s="121">
        <v>280</v>
      </c>
      <c r="L57" s="121">
        <v>474</v>
      </c>
      <c r="M57" s="121">
        <v>661</v>
      </c>
      <c r="N57" s="121">
        <v>729</v>
      </c>
      <c r="O57" s="121">
        <v>436</v>
      </c>
      <c r="P57" s="121">
        <v>416</v>
      </c>
      <c r="Q57" s="121">
        <v>416</v>
      </c>
      <c r="R57" s="121">
        <v>391</v>
      </c>
      <c r="S57" s="121">
        <v>379</v>
      </c>
      <c r="T57" s="121">
        <v>269</v>
      </c>
      <c r="U57" s="121">
        <v>160</v>
      </c>
      <c r="V57" s="15" t="s">
        <v>277</v>
      </c>
      <c r="W57" s="15" t="s">
        <v>277</v>
      </c>
    </row>
    <row r="58" spans="1:24" x14ac:dyDescent="0.25">
      <c r="A58" s="119" t="s">
        <v>520</v>
      </c>
      <c r="B58" s="119"/>
      <c r="C58" s="121">
        <v>2181</v>
      </c>
      <c r="D58" s="121">
        <v>3514</v>
      </c>
      <c r="E58" s="121">
        <v>3367</v>
      </c>
      <c r="F58" s="121">
        <v>3126</v>
      </c>
      <c r="G58" s="121">
        <v>3521</v>
      </c>
      <c r="H58" s="121">
        <v>1546</v>
      </c>
      <c r="I58" s="121">
        <v>1029</v>
      </c>
      <c r="J58" s="121">
        <v>795</v>
      </c>
      <c r="K58" s="121">
        <v>460</v>
      </c>
      <c r="L58" s="121">
        <v>186</v>
      </c>
      <c r="M58" s="121">
        <v>148</v>
      </c>
      <c r="N58" s="121">
        <v>182</v>
      </c>
      <c r="O58" s="121">
        <v>264</v>
      </c>
      <c r="P58" s="121">
        <v>266</v>
      </c>
      <c r="Q58" s="121">
        <v>178</v>
      </c>
      <c r="R58" s="121">
        <v>68</v>
      </c>
      <c r="S58" s="121">
        <v>80</v>
      </c>
      <c r="T58" s="15" t="s">
        <v>277</v>
      </c>
      <c r="U58" s="15" t="s">
        <v>277</v>
      </c>
      <c r="V58" s="15" t="s">
        <v>277</v>
      </c>
      <c r="W58" s="15" t="s">
        <v>277</v>
      </c>
    </row>
    <row r="59" spans="1:24" x14ac:dyDescent="0.25">
      <c r="A59" s="119" t="s">
        <v>499</v>
      </c>
      <c r="B59" s="119"/>
      <c r="C59" s="121">
        <v>999</v>
      </c>
      <c r="D59" s="121">
        <v>387</v>
      </c>
      <c r="E59" s="121">
        <v>869</v>
      </c>
      <c r="F59" s="121">
        <v>918</v>
      </c>
      <c r="G59" s="121">
        <v>249</v>
      </c>
      <c r="H59" s="121">
        <v>1179</v>
      </c>
      <c r="I59" s="121">
        <v>591</v>
      </c>
      <c r="J59" s="121">
        <v>105</v>
      </c>
      <c r="K59" s="121">
        <v>5</v>
      </c>
      <c r="L59" s="121">
        <v>9</v>
      </c>
      <c r="M59" s="121">
        <v>38</v>
      </c>
      <c r="N59" s="121">
        <v>188</v>
      </c>
      <c r="O59" s="121">
        <v>335</v>
      </c>
      <c r="P59" s="121">
        <v>134</v>
      </c>
      <c r="Q59" s="121">
        <v>194</v>
      </c>
      <c r="R59" s="121">
        <v>101</v>
      </c>
      <c r="S59" s="15" t="s">
        <v>277</v>
      </c>
      <c r="T59" s="15" t="s">
        <v>277</v>
      </c>
      <c r="U59" s="15" t="s">
        <v>277</v>
      </c>
      <c r="V59" s="15" t="s">
        <v>277</v>
      </c>
      <c r="W59" s="15" t="s">
        <v>277</v>
      </c>
    </row>
    <row r="60" spans="1:24" x14ac:dyDescent="0.25">
      <c r="A60" s="119" t="s">
        <v>579</v>
      </c>
      <c r="B60" s="119"/>
      <c r="C60" s="15" t="s">
        <v>277</v>
      </c>
      <c r="D60" s="15" t="s">
        <v>277</v>
      </c>
      <c r="E60" s="15" t="s">
        <v>277</v>
      </c>
      <c r="F60" s="15" t="s">
        <v>277</v>
      </c>
      <c r="G60" s="15" t="s">
        <v>277</v>
      </c>
      <c r="H60" s="15" t="s">
        <v>277</v>
      </c>
      <c r="I60" s="15" t="s">
        <v>277</v>
      </c>
      <c r="J60" s="15" t="s">
        <v>277</v>
      </c>
      <c r="K60" s="15" t="s">
        <v>277</v>
      </c>
      <c r="L60" s="15" t="s">
        <v>277</v>
      </c>
      <c r="M60" s="15" t="s">
        <v>277</v>
      </c>
      <c r="N60" s="15" t="s">
        <v>277</v>
      </c>
      <c r="O60" s="15" t="s">
        <v>277</v>
      </c>
      <c r="P60" s="15" t="s">
        <v>277</v>
      </c>
      <c r="Q60" s="15" t="s">
        <v>277</v>
      </c>
      <c r="R60" s="121">
        <v>95</v>
      </c>
      <c r="S60" s="15" t="s">
        <v>277</v>
      </c>
      <c r="T60" s="15" t="s">
        <v>277</v>
      </c>
      <c r="U60" s="15" t="s">
        <v>277</v>
      </c>
      <c r="V60" s="15" t="s">
        <v>277</v>
      </c>
      <c r="W60" s="15" t="s">
        <v>277</v>
      </c>
    </row>
    <row r="61" spans="1:24" x14ac:dyDescent="0.25">
      <c r="A61" s="2" t="s">
        <v>581</v>
      </c>
      <c r="B61" s="2"/>
      <c r="C61" s="15" t="s">
        <v>277</v>
      </c>
      <c r="D61" s="15" t="s">
        <v>277</v>
      </c>
      <c r="E61" s="15" t="s">
        <v>277</v>
      </c>
      <c r="F61" s="15" t="s">
        <v>277</v>
      </c>
      <c r="G61" s="15" t="s">
        <v>277</v>
      </c>
      <c r="H61" s="15" t="s">
        <v>277</v>
      </c>
      <c r="I61" s="15" t="s">
        <v>277</v>
      </c>
      <c r="J61" s="15" t="s">
        <v>277</v>
      </c>
      <c r="K61" s="15" t="s">
        <v>277</v>
      </c>
      <c r="L61" s="15" t="s">
        <v>277</v>
      </c>
      <c r="M61" s="15" t="s">
        <v>277</v>
      </c>
      <c r="N61" s="15" t="s">
        <v>277</v>
      </c>
      <c r="O61" s="15" t="s">
        <v>277</v>
      </c>
      <c r="P61" s="15" t="s">
        <v>277</v>
      </c>
      <c r="Q61" s="15" t="s">
        <v>277</v>
      </c>
      <c r="R61" s="121">
        <v>58</v>
      </c>
      <c r="S61" s="15" t="s">
        <v>277</v>
      </c>
      <c r="T61" s="15" t="s">
        <v>277</v>
      </c>
      <c r="U61" s="15" t="s">
        <v>277</v>
      </c>
      <c r="V61" s="15" t="s">
        <v>277</v>
      </c>
      <c r="W61" s="15" t="s">
        <v>277</v>
      </c>
    </row>
    <row r="62" spans="1:24" x14ac:dyDescent="0.25">
      <c r="A62" s="119" t="s">
        <v>362</v>
      </c>
      <c r="B62" s="119"/>
      <c r="C62" s="121">
        <v>3127</v>
      </c>
      <c r="D62" s="121">
        <v>4810</v>
      </c>
      <c r="E62" s="121">
        <v>4177</v>
      </c>
      <c r="F62" s="121">
        <v>4230</v>
      </c>
      <c r="G62" s="121">
        <v>4602</v>
      </c>
      <c r="H62" s="121">
        <v>6655</v>
      </c>
      <c r="I62" s="121">
        <v>3510</v>
      </c>
      <c r="J62" s="121">
        <v>1888</v>
      </c>
      <c r="K62" s="121">
        <v>1820</v>
      </c>
      <c r="L62" s="121">
        <v>1687</v>
      </c>
      <c r="M62" s="121">
        <v>1161</v>
      </c>
      <c r="N62" s="121">
        <v>959</v>
      </c>
      <c r="O62" s="121">
        <v>490</v>
      </c>
      <c r="P62" s="121">
        <v>349</v>
      </c>
      <c r="Q62" s="121">
        <v>549</v>
      </c>
      <c r="R62" s="121">
        <v>54</v>
      </c>
      <c r="S62" s="15" t="s">
        <v>277</v>
      </c>
      <c r="T62" s="15" t="s">
        <v>277</v>
      </c>
      <c r="U62" s="15" t="s">
        <v>277</v>
      </c>
      <c r="V62" s="15" t="s">
        <v>277</v>
      </c>
      <c r="W62" s="15" t="s">
        <v>277</v>
      </c>
    </row>
    <row r="63" spans="1:24" x14ac:dyDescent="0.25">
      <c r="A63" s="119" t="s">
        <v>511</v>
      </c>
      <c r="B63" s="119"/>
      <c r="C63" s="121">
        <v>2455</v>
      </c>
      <c r="D63" s="121">
        <v>2425</v>
      </c>
      <c r="E63" s="121">
        <v>2584</v>
      </c>
      <c r="F63" s="121">
        <v>1773</v>
      </c>
      <c r="G63" s="121">
        <v>1425</v>
      </c>
      <c r="H63" s="121">
        <v>1613</v>
      </c>
      <c r="I63" s="121">
        <v>1618</v>
      </c>
      <c r="J63" s="121">
        <v>1571</v>
      </c>
      <c r="K63" s="121">
        <v>1524</v>
      </c>
      <c r="L63" s="121">
        <v>1896</v>
      </c>
      <c r="M63" s="121">
        <v>2088</v>
      </c>
      <c r="N63" s="121">
        <v>1769</v>
      </c>
      <c r="O63" s="121">
        <v>1285</v>
      </c>
      <c r="P63" s="121">
        <v>596</v>
      </c>
      <c r="Q63" s="121">
        <v>490</v>
      </c>
      <c r="R63" s="121">
        <v>41</v>
      </c>
      <c r="S63" s="15" t="s">
        <v>277</v>
      </c>
      <c r="T63" s="15" t="s">
        <v>277</v>
      </c>
      <c r="U63" s="15" t="s">
        <v>277</v>
      </c>
      <c r="V63" s="15" t="s">
        <v>277</v>
      </c>
      <c r="W63" s="15" t="s">
        <v>277</v>
      </c>
    </row>
    <row r="64" spans="1:24" x14ac:dyDescent="0.25">
      <c r="A64" s="119" t="s">
        <v>364</v>
      </c>
      <c r="B64" s="119"/>
      <c r="C64" s="121">
        <v>2810</v>
      </c>
      <c r="D64" s="121">
        <v>3171</v>
      </c>
      <c r="E64" s="121">
        <v>2647</v>
      </c>
      <c r="F64" s="121">
        <v>2555</v>
      </c>
      <c r="G64" s="121">
        <v>2271</v>
      </c>
      <c r="H64" s="121">
        <v>2153</v>
      </c>
      <c r="I64" s="121">
        <v>2231</v>
      </c>
      <c r="J64" s="121">
        <v>1193</v>
      </c>
      <c r="K64" s="121">
        <v>582</v>
      </c>
      <c r="L64" s="121">
        <v>329</v>
      </c>
      <c r="M64" s="121">
        <v>315</v>
      </c>
      <c r="N64" s="121">
        <v>178</v>
      </c>
      <c r="O64" s="121">
        <v>206</v>
      </c>
      <c r="P64" s="121">
        <v>246</v>
      </c>
      <c r="Q64" s="121">
        <v>214</v>
      </c>
      <c r="R64" s="121">
        <v>33</v>
      </c>
      <c r="S64" s="15" t="s">
        <v>277</v>
      </c>
      <c r="T64" s="15" t="s">
        <v>277</v>
      </c>
      <c r="U64" s="15" t="s">
        <v>277</v>
      </c>
      <c r="V64" s="15" t="s">
        <v>277</v>
      </c>
      <c r="W64" s="15" t="s">
        <v>277</v>
      </c>
    </row>
    <row r="65" spans="1:23" x14ac:dyDescent="0.25">
      <c r="A65" s="119" t="s">
        <v>525</v>
      </c>
      <c r="B65" s="119"/>
      <c r="C65" s="121">
        <v>1816</v>
      </c>
      <c r="D65" s="121">
        <v>1022</v>
      </c>
      <c r="E65" s="121">
        <v>1007</v>
      </c>
      <c r="F65" s="121">
        <v>957</v>
      </c>
      <c r="G65" s="121">
        <v>892</v>
      </c>
      <c r="H65" s="121">
        <v>855</v>
      </c>
      <c r="I65" s="121">
        <v>946</v>
      </c>
      <c r="J65" s="121">
        <v>266</v>
      </c>
      <c r="K65" s="121">
        <v>61</v>
      </c>
      <c r="L65" s="121">
        <v>587</v>
      </c>
      <c r="M65" s="121">
        <v>252</v>
      </c>
      <c r="N65" s="121">
        <v>59</v>
      </c>
      <c r="O65" s="121">
        <v>78</v>
      </c>
      <c r="P65" s="121">
        <v>80</v>
      </c>
      <c r="Q65" s="121">
        <v>35</v>
      </c>
      <c r="R65" s="121">
        <v>14</v>
      </c>
      <c r="S65" s="15" t="s">
        <v>277</v>
      </c>
      <c r="T65" s="15" t="s">
        <v>277</v>
      </c>
      <c r="U65" s="15" t="s">
        <v>277</v>
      </c>
      <c r="V65" s="15" t="s">
        <v>277</v>
      </c>
      <c r="W65" s="15" t="s">
        <v>277</v>
      </c>
    </row>
    <row r="66" spans="1:23" x14ac:dyDescent="0.25">
      <c r="A66" s="119" t="s">
        <v>510</v>
      </c>
      <c r="B66" s="119"/>
      <c r="C66" s="121">
        <v>89</v>
      </c>
      <c r="D66" s="121">
        <v>208</v>
      </c>
      <c r="E66" s="121">
        <v>76</v>
      </c>
      <c r="F66" s="121">
        <v>2</v>
      </c>
      <c r="G66" s="121">
        <v>3</v>
      </c>
      <c r="H66" s="121">
        <v>5</v>
      </c>
      <c r="I66" s="121">
        <v>2</v>
      </c>
      <c r="J66" s="15" t="s">
        <v>277</v>
      </c>
      <c r="K66" s="121">
        <v>2</v>
      </c>
      <c r="L66" s="121">
        <v>4</v>
      </c>
      <c r="M66" s="121">
        <v>10</v>
      </c>
      <c r="N66" s="121">
        <v>40</v>
      </c>
      <c r="O66" s="121">
        <v>120</v>
      </c>
      <c r="P66" s="121">
        <v>119</v>
      </c>
      <c r="Q66" s="121">
        <v>169</v>
      </c>
      <c r="R66" s="121">
        <v>13</v>
      </c>
      <c r="S66" s="15" t="s">
        <v>277</v>
      </c>
      <c r="T66" s="15" t="s">
        <v>277</v>
      </c>
      <c r="U66" s="15" t="s">
        <v>277</v>
      </c>
      <c r="V66" s="15" t="s">
        <v>277</v>
      </c>
      <c r="W66" s="15" t="s">
        <v>277</v>
      </c>
    </row>
    <row r="67" spans="1:23" x14ac:dyDescent="0.25">
      <c r="A67" s="119" t="s">
        <v>264</v>
      </c>
      <c r="B67" s="119"/>
      <c r="C67" s="121">
        <v>1820</v>
      </c>
      <c r="D67" s="121">
        <v>1768</v>
      </c>
      <c r="E67" s="121">
        <v>1525</v>
      </c>
      <c r="F67" s="121">
        <v>1697</v>
      </c>
      <c r="G67" s="121">
        <v>1715</v>
      </c>
      <c r="H67" s="121">
        <v>2167</v>
      </c>
      <c r="I67" s="121">
        <v>2713</v>
      </c>
      <c r="J67" s="121">
        <v>1011</v>
      </c>
      <c r="K67" s="121">
        <v>375</v>
      </c>
      <c r="L67" s="121">
        <v>715</v>
      </c>
      <c r="M67" s="121">
        <v>1028</v>
      </c>
      <c r="N67" s="121">
        <v>1535</v>
      </c>
      <c r="O67" s="121">
        <v>1845</v>
      </c>
      <c r="P67" s="121">
        <v>1567</v>
      </c>
      <c r="Q67" s="121">
        <v>135</v>
      </c>
      <c r="R67" s="121">
        <v>7</v>
      </c>
      <c r="S67" s="15" t="s">
        <v>277</v>
      </c>
      <c r="T67" s="15" t="s">
        <v>277</v>
      </c>
      <c r="U67" s="15" t="s">
        <v>277</v>
      </c>
      <c r="V67" s="15" t="s">
        <v>277</v>
      </c>
      <c r="W67" s="15" t="s">
        <v>277</v>
      </c>
    </row>
    <row r="68" spans="1:23" x14ac:dyDescent="0.25">
      <c r="A68" s="119" t="s">
        <v>541</v>
      </c>
      <c r="B68" s="119"/>
      <c r="C68" s="121">
        <v>3869</v>
      </c>
      <c r="D68" s="121">
        <v>5007</v>
      </c>
      <c r="E68" s="121">
        <v>5474</v>
      </c>
      <c r="F68" s="121">
        <v>5586</v>
      </c>
      <c r="G68" s="121">
        <v>2997</v>
      </c>
      <c r="H68" s="121">
        <v>2324</v>
      </c>
      <c r="I68" s="121">
        <v>1396</v>
      </c>
      <c r="J68" s="121">
        <v>275</v>
      </c>
      <c r="K68" s="121">
        <v>112</v>
      </c>
      <c r="L68" s="121">
        <v>121</v>
      </c>
      <c r="M68" s="121">
        <v>89</v>
      </c>
      <c r="N68" s="121">
        <v>71</v>
      </c>
      <c r="O68" s="121">
        <v>125</v>
      </c>
      <c r="P68" s="121">
        <v>128</v>
      </c>
      <c r="Q68" s="121">
        <v>146</v>
      </c>
      <c r="R68" s="121">
        <v>6</v>
      </c>
      <c r="S68" s="15" t="s">
        <v>277</v>
      </c>
      <c r="T68" s="15" t="s">
        <v>277</v>
      </c>
      <c r="U68" s="15" t="s">
        <v>277</v>
      </c>
      <c r="V68" s="15" t="s">
        <v>277</v>
      </c>
      <c r="W68" s="15" t="s">
        <v>277</v>
      </c>
    </row>
    <row r="69" spans="1:23" x14ac:dyDescent="0.25">
      <c r="A69" s="119" t="s">
        <v>371</v>
      </c>
      <c r="B69" s="119"/>
      <c r="C69" s="121">
        <v>41</v>
      </c>
      <c r="D69" s="15" t="s">
        <v>277</v>
      </c>
      <c r="E69" s="15" t="s">
        <v>277</v>
      </c>
      <c r="F69" s="121">
        <v>11</v>
      </c>
      <c r="G69" s="15" t="s">
        <v>277</v>
      </c>
      <c r="H69" s="121">
        <v>90</v>
      </c>
      <c r="I69" s="121">
        <v>872</v>
      </c>
      <c r="J69" s="121">
        <v>2345</v>
      </c>
      <c r="K69" s="121">
        <v>3100</v>
      </c>
      <c r="L69" s="121">
        <v>3997</v>
      </c>
      <c r="M69" s="121">
        <v>2104</v>
      </c>
      <c r="N69" s="121">
        <v>6</v>
      </c>
      <c r="O69" s="121">
        <v>14</v>
      </c>
      <c r="P69" s="121">
        <v>9</v>
      </c>
      <c r="Q69" s="121">
        <v>9</v>
      </c>
      <c r="R69" s="121">
        <v>4</v>
      </c>
      <c r="S69" s="15" t="s">
        <v>277</v>
      </c>
      <c r="T69" s="15" t="s">
        <v>277</v>
      </c>
      <c r="U69" s="15" t="s">
        <v>277</v>
      </c>
      <c r="V69" s="15" t="s">
        <v>277</v>
      </c>
      <c r="W69" s="15" t="s">
        <v>277</v>
      </c>
    </row>
    <row r="70" spans="1:23" x14ac:dyDescent="0.25">
      <c r="A70" s="119" t="s">
        <v>366</v>
      </c>
      <c r="B70" s="119"/>
      <c r="C70" s="121">
        <v>447</v>
      </c>
      <c r="D70" s="121">
        <v>853</v>
      </c>
      <c r="E70" s="121">
        <v>756</v>
      </c>
      <c r="F70" s="121">
        <v>1125</v>
      </c>
      <c r="G70" s="121">
        <v>1179</v>
      </c>
      <c r="H70" s="121">
        <v>1451</v>
      </c>
      <c r="I70" s="121">
        <v>1027</v>
      </c>
      <c r="J70" s="121">
        <v>573</v>
      </c>
      <c r="K70" s="121">
        <v>453</v>
      </c>
      <c r="L70" s="121">
        <v>856</v>
      </c>
      <c r="M70" s="121">
        <v>689</v>
      </c>
      <c r="N70" s="121">
        <v>690</v>
      </c>
      <c r="O70" s="121">
        <v>276</v>
      </c>
      <c r="P70" s="121">
        <v>68</v>
      </c>
      <c r="Q70" s="121">
        <v>15</v>
      </c>
      <c r="R70" s="121">
        <v>3</v>
      </c>
      <c r="S70" s="15" t="s">
        <v>277</v>
      </c>
      <c r="T70" s="15" t="s">
        <v>277</v>
      </c>
      <c r="U70" s="15" t="s">
        <v>277</v>
      </c>
      <c r="V70" s="15" t="s">
        <v>277</v>
      </c>
      <c r="W70" s="15" t="s">
        <v>277</v>
      </c>
    </row>
    <row r="71" spans="1:23" x14ac:dyDescent="0.25">
      <c r="A71" s="119" t="s">
        <v>500</v>
      </c>
      <c r="B71" s="119"/>
      <c r="C71" s="121">
        <v>13862</v>
      </c>
      <c r="D71" s="121">
        <v>14941</v>
      </c>
      <c r="E71" s="121">
        <v>14422</v>
      </c>
      <c r="F71" s="121">
        <v>15521</v>
      </c>
      <c r="G71" s="121">
        <v>8809</v>
      </c>
      <c r="H71" s="121">
        <v>5840</v>
      </c>
      <c r="I71" s="121">
        <v>5863</v>
      </c>
      <c r="J71" s="121">
        <v>3969</v>
      </c>
      <c r="K71" s="121">
        <v>778</v>
      </c>
      <c r="L71" s="121">
        <v>17</v>
      </c>
      <c r="M71" s="121">
        <v>14</v>
      </c>
      <c r="N71" s="121">
        <v>77</v>
      </c>
      <c r="O71" s="121">
        <v>27</v>
      </c>
      <c r="P71" s="121">
        <v>63</v>
      </c>
      <c r="Q71" s="121">
        <v>28</v>
      </c>
      <c r="R71" s="121">
        <v>2</v>
      </c>
      <c r="S71" s="15" t="s">
        <v>277</v>
      </c>
      <c r="T71" s="15" t="s">
        <v>277</v>
      </c>
      <c r="U71" s="15" t="s">
        <v>277</v>
      </c>
      <c r="V71" s="15" t="s">
        <v>277</v>
      </c>
      <c r="W71" s="15" t="s">
        <v>277</v>
      </c>
    </row>
    <row r="72" spans="1:23" x14ac:dyDescent="0.25">
      <c r="A72" s="119" t="s">
        <v>70</v>
      </c>
      <c r="B72" s="119"/>
      <c r="C72" s="121">
        <v>7509</v>
      </c>
      <c r="D72" s="121">
        <v>6408</v>
      </c>
      <c r="E72" s="121">
        <v>5969</v>
      </c>
      <c r="F72" s="121">
        <v>7382</v>
      </c>
      <c r="G72" s="121">
        <v>8137</v>
      </c>
      <c r="H72" s="121">
        <v>7829</v>
      </c>
      <c r="I72" s="121">
        <v>8397</v>
      </c>
      <c r="J72" s="121">
        <v>8076</v>
      </c>
      <c r="K72" s="121">
        <v>7919</v>
      </c>
      <c r="L72" s="121">
        <v>6480</v>
      </c>
      <c r="M72" s="121">
        <v>6513</v>
      </c>
      <c r="N72" s="121">
        <v>6548</v>
      </c>
      <c r="O72" s="121">
        <v>4628</v>
      </c>
      <c r="P72" s="121">
        <v>2309</v>
      </c>
      <c r="Q72" s="121">
        <v>1220</v>
      </c>
      <c r="R72" s="15" t="s">
        <v>277</v>
      </c>
      <c r="S72" s="15" t="s">
        <v>277</v>
      </c>
      <c r="T72" s="15" t="s">
        <v>277</v>
      </c>
      <c r="U72" s="15" t="s">
        <v>277</v>
      </c>
      <c r="V72" s="15" t="s">
        <v>277</v>
      </c>
      <c r="W72" s="15" t="s">
        <v>277</v>
      </c>
    </row>
    <row r="73" spans="1:23" x14ac:dyDescent="0.25">
      <c r="A73" s="119" t="s">
        <v>368</v>
      </c>
      <c r="B73" s="119"/>
      <c r="C73" s="121">
        <v>751</v>
      </c>
      <c r="D73" s="121">
        <v>997</v>
      </c>
      <c r="E73" s="121">
        <v>1017</v>
      </c>
      <c r="F73" s="121">
        <v>1269</v>
      </c>
      <c r="G73" s="121">
        <v>1496</v>
      </c>
      <c r="H73" s="121">
        <v>1390</v>
      </c>
      <c r="I73" s="121">
        <v>1450</v>
      </c>
      <c r="J73" s="121">
        <v>389</v>
      </c>
      <c r="K73" s="121">
        <v>614</v>
      </c>
      <c r="L73" s="121">
        <v>150</v>
      </c>
      <c r="M73" s="121">
        <v>182</v>
      </c>
      <c r="N73" s="121">
        <v>328</v>
      </c>
      <c r="O73" s="121">
        <v>49</v>
      </c>
      <c r="P73" s="15" t="s">
        <v>277</v>
      </c>
      <c r="Q73" s="15" t="s">
        <v>277</v>
      </c>
      <c r="R73" s="15" t="s">
        <v>277</v>
      </c>
      <c r="S73" s="15" t="s">
        <v>277</v>
      </c>
      <c r="T73" s="15" t="s">
        <v>277</v>
      </c>
      <c r="U73" s="15" t="s">
        <v>277</v>
      </c>
      <c r="V73" s="15" t="s">
        <v>277</v>
      </c>
      <c r="W73" s="15" t="s">
        <v>277</v>
      </c>
    </row>
    <row r="74" spans="1:23" x14ac:dyDescent="0.25">
      <c r="A74" s="119" t="s">
        <v>518</v>
      </c>
      <c r="B74" s="119"/>
      <c r="C74" s="121">
        <v>2247</v>
      </c>
      <c r="D74" s="121">
        <v>2448</v>
      </c>
      <c r="E74" s="121">
        <v>1256</v>
      </c>
      <c r="F74" s="121">
        <v>1040</v>
      </c>
      <c r="G74" s="121">
        <v>785</v>
      </c>
      <c r="H74" s="121">
        <v>261</v>
      </c>
      <c r="I74" s="121">
        <v>259</v>
      </c>
      <c r="J74" s="121">
        <v>101</v>
      </c>
      <c r="K74" s="121">
        <v>63</v>
      </c>
      <c r="L74" s="121">
        <v>30</v>
      </c>
      <c r="M74" s="121">
        <v>33</v>
      </c>
      <c r="N74" s="121">
        <v>34</v>
      </c>
      <c r="O74" s="121">
        <v>41</v>
      </c>
      <c r="P74" s="121">
        <v>23</v>
      </c>
      <c r="Q74" s="121">
        <v>1</v>
      </c>
      <c r="R74" s="15" t="s">
        <v>277</v>
      </c>
      <c r="S74" s="15" t="s">
        <v>277</v>
      </c>
      <c r="T74" s="15" t="s">
        <v>277</v>
      </c>
      <c r="U74" s="15" t="s">
        <v>277</v>
      </c>
      <c r="V74" s="15" t="s">
        <v>277</v>
      </c>
      <c r="W74" s="15" t="s">
        <v>277</v>
      </c>
    </row>
    <row r="75" spans="1:23" x14ac:dyDescent="0.25">
      <c r="A75" s="119" t="s">
        <v>526</v>
      </c>
      <c r="B75" s="119"/>
      <c r="C75" s="121">
        <v>1059</v>
      </c>
      <c r="D75" s="121">
        <v>1028</v>
      </c>
      <c r="E75" s="121">
        <v>674</v>
      </c>
      <c r="F75" s="121">
        <v>264</v>
      </c>
      <c r="G75" s="121">
        <v>313</v>
      </c>
      <c r="H75" s="121">
        <v>290</v>
      </c>
      <c r="I75" s="121">
        <v>310</v>
      </c>
      <c r="J75" s="121">
        <v>75</v>
      </c>
      <c r="K75" s="121">
        <v>32</v>
      </c>
      <c r="L75" s="121">
        <v>60</v>
      </c>
      <c r="M75" s="121">
        <v>30</v>
      </c>
      <c r="N75" s="121">
        <v>44</v>
      </c>
      <c r="O75" s="121">
        <v>3</v>
      </c>
      <c r="P75" s="121">
        <v>26</v>
      </c>
      <c r="Q75" s="121">
        <v>4</v>
      </c>
      <c r="R75" s="15" t="s">
        <v>277</v>
      </c>
      <c r="S75" s="15" t="s">
        <v>277</v>
      </c>
      <c r="T75" s="15" t="s">
        <v>277</v>
      </c>
      <c r="U75" s="15" t="s">
        <v>277</v>
      </c>
      <c r="V75" s="15" t="s">
        <v>277</v>
      </c>
      <c r="W75" s="15" t="s">
        <v>277</v>
      </c>
    </row>
    <row r="76" spans="1:23" x14ac:dyDescent="0.25">
      <c r="A76" s="123" t="s">
        <v>428</v>
      </c>
      <c r="B76" s="123"/>
      <c r="C76" s="125">
        <v>10352</v>
      </c>
      <c r="D76" s="125">
        <v>11136</v>
      </c>
      <c r="E76" s="125">
        <v>10799</v>
      </c>
      <c r="F76" s="125">
        <v>9524</v>
      </c>
      <c r="G76" s="125">
        <v>7190</v>
      </c>
      <c r="H76" s="125">
        <v>6711</v>
      </c>
      <c r="I76" s="125">
        <v>6187</v>
      </c>
      <c r="J76" s="125">
        <v>5376</v>
      </c>
      <c r="K76" s="125">
        <v>4361</v>
      </c>
      <c r="L76" s="125">
        <v>3018</v>
      </c>
      <c r="M76" s="125">
        <v>2992</v>
      </c>
      <c r="N76" s="125">
        <v>2805</v>
      </c>
      <c r="O76" s="125">
        <v>3483</v>
      </c>
      <c r="P76" s="125">
        <v>3226</v>
      </c>
      <c r="Q76" s="125">
        <v>2222</v>
      </c>
      <c r="R76" s="125">
        <v>1436</v>
      </c>
      <c r="S76" s="125">
        <v>1795</v>
      </c>
      <c r="T76" s="125">
        <v>1010</v>
      </c>
      <c r="U76" s="125">
        <v>2380</v>
      </c>
      <c r="V76" s="93">
        <v>1577</v>
      </c>
      <c r="W76" s="299">
        <v>1259</v>
      </c>
    </row>
    <row r="77" spans="1:23" x14ac:dyDescent="0.25">
      <c r="A77" s="119"/>
      <c r="B77" s="119"/>
      <c r="C77" s="121"/>
      <c r="D77" s="121"/>
      <c r="E77" s="121"/>
      <c r="F77" s="121"/>
      <c r="G77" s="121"/>
      <c r="H77" s="121"/>
      <c r="I77" s="121"/>
      <c r="J77" s="121"/>
      <c r="K77" s="121"/>
      <c r="L77" s="121"/>
      <c r="M77" s="121"/>
      <c r="N77" s="121"/>
      <c r="O77" s="121"/>
      <c r="P77" s="121"/>
      <c r="Q77" s="121"/>
      <c r="R77" s="119"/>
      <c r="S77" s="119"/>
    </row>
    <row r="78" spans="1:23" x14ac:dyDescent="0.25">
      <c r="A78" s="119"/>
      <c r="B78" s="119"/>
      <c r="C78" s="119"/>
      <c r="D78" s="119"/>
      <c r="E78" s="119"/>
      <c r="F78" s="119"/>
      <c r="G78" s="119"/>
      <c r="H78" s="119"/>
      <c r="I78" s="119"/>
      <c r="J78" s="119"/>
      <c r="K78" s="119"/>
      <c r="L78" s="119"/>
      <c r="M78" s="119"/>
      <c r="N78" s="119"/>
      <c r="O78" s="119"/>
      <c r="P78" s="119"/>
      <c r="Q78" s="119"/>
      <c r="R78" s="119"/>
      <c r="S78" s="119"/>
      <c r="V78" s="152"/>
    </row>
    <row r="79" spans="1:23" x14ac:dyDescent="0.25">
      <c r="A79" s="119"/>
      <c r="B79" s="119"/>
      <c r="C79" s="119"/>
      <c r="D79" s="119"/>
      <c r="E79" s="119"/>
      <c r="F79" s="119"/>
      <c r="G79" s="119"/>
      <c r="H79" s="119"/>
      <c r="I79" s="119"/>
      <c r="J79" s="119"/>
      <c r="K79" s="119"/>
      <c r="L79" s="119"/>
      <c r="M79" s="119"/>
      <c r="N79" s="119"/>
      <c r="O79" s="119"/>
      <c r="P79" s="119"/>
      <c r="Q79" s="119"/>
      <c r="R79" s="119"/>
      <c r="S79" s="119"/>
    </row>
    <row r="80" spans="1:23" x14ac:dyDescent="0.25">
      <c r="A80" s="119"/>
      <c r="B80" s="119"/>
      <c r="C80" s="119"/>
      <c r="D80" s="119"/>
      <c r="E80" s="119"/>
      <c r="F80" s="119"/>
      <c r="G80" s="119"/>
      <c r="H80" s="119"/>
      <c r="I80" s="119"/>
      <c r="J80" s="119"/>
      <c r="K80" s="119"/>
      <c r="L80" s="119"/>
      <c r="M80" s="119"/>
      <c r="N80" s="119"/>
      <c r="O80" s="119"/>
      <c r="P80" s="119"/>
      <c r="Q80" s="119"/>
      <c r="R80" s="119"/>
      <c r="S80" s="119"/>
    </row>
  </sheetData>
  <sortState xmlns:xlrd2="http://schemas.microsoft.com/office/spreadsheetml/2017/richdata2" ref="A9:W55">
    <sortCondition descending="1" ref="W9:W55"/>
  </sortState>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54"/>
  <sheetViews>
    <sheetView showGridLines="0" zoomScaleNormal="100" workbookViewId="0">
      <pane xSplit="1" ySplit="7" topLeftCell="B8" activePane="bottomRight" state="frozen"/>
      <selection pane="topRight" activeCell="B1" sqref="B1"/>
      <selection pane="bottomLeft" activeCell="A8" sqref="A8"/>
      <selection pane="bottomRight"/>
    </sheetView>
  </sheetViews>
  <sheetFormatPr defaultColWidth="9.109375" defaultRowHeight="11.4" x14ac:dyDescent="0.2"/>
  <cols>
    <col min="1" max="1" width="11.5546875" style="26" customWidth="1"/>
    <col min="2" max="2" width="20.88671875" style="26" customWidth="1"/>
    <col min="3" max="3" width="2.44140625" style="26" customWidth="1"/>
    <col min="4" max="4" width="2.5546875" style="26" customWidth="1"/>
    <col min="5" max="5" width="13.44140625" style="26" bestFit="1" customWidth="1"/>
    <col min="6" max="6" width="3.44140625" style="26" customWidth="1"/>
    <col min="7" max="7" width="13.5546875" style="26" bestFit="1" customWidth="1"/>
    <col min="8" max="8" width="2.88671875" style="26" customWidth="1"/>
    <col min="9" max="9" width="12.44140625" style="26" bestFit="1" customWidth="1"/>
    <col min="10" max="10" width="2.88671875" style="26" customWidth="1"/>
    <col min="11" max="11" width="6" style="26" bestFit="1" customWidth="1"/>
    <col min="12" max="12" width="2.44140625" style="26" customWidth="1"/>
    <col min="13" max="15" width="9.88671875" style="26" bestFit="1" customWidth="1"/>
    <col min="16" max="16" width="9.109375" style="26"/>
    <col min="17" max="20" width="9.88671875" style="26" bestFit="1" customWidth="1"/>
    <col min="21" max="16384" width="9.109375" style="26"/>
  </cols>
  <sheetData>
    <row r="1" spans="1:13" ht="13.2" x14ac:dyDescent="0.25">
      <c r="A1" s="1" t="s">
        <v>489</v>
      </c>
      <c r="B1" s="1" t="s">
        <v>770</v>
      </c>
      <c r="C1" s="1"/>
      <c r="D1" s="1"/>
      <c r="E1"/>
      <c r="F1"/>
      <c r="G1"/>
      <c r="H1"/>
      <c r="I1"/>
      <c r="J1"/>
      <c r="K1"/>
      <c r="L1"/>
      <c r="M1"/>
    </row>
    <row r="2" spans="1:13" ht="13.2" x14ac:dyDescent="0.25">
      <c r="A2" s="3"/>
      <c r="B2" s="39" t="s">
        <v>771</v>
      </c>
      <c r="C2" s="39"/>
      <c r="D2" s="3"/>
      <c r="E2"/>
      <c r="F2"/>
      <c r="G2"/>
      <c r="H2"/>
      <c r="I2"/>
      <c r="J2"/>
      <c r="K2"/>
      <c r="L2"/>
      <c r="M2"/>
    </row>
    <row r="3" spans="1:13" ht="13.2" x14ac:dyDescent="0.25">
      <c r="A3" s="8"/>
      <c r="B3" s="8"/>
      <c r="C3" s="8"/>
      <c r="D3" s="8"/>
      <c r="E3" s="81"/>
      <c r="F3" s="81"/>
      <c r="G3" s="81"/>
      <c r="H3" s="81"/>
      <c r="I3" s="81"/>
      <c r="J3" s="81"/>
      <c r="K3" s="81"/>
      <c r="L3"/>
      <c r="M3"/>
    </row>
    <row r="4" spans="1:13" s="261" customFormat="1" ht="13.2" x14ac:dyDescent="0.25">
      <c r="A4" s="315" t="s">
        <v>0</v>
      </c>
      <c r="B4" s="316" t="s">
        <v>13</v>
      </c>
      <c r="C4" s="316"/>
      <c r="D4" s="316"/>
      <c r="E4" s="328" t="s">
        <v>440</v>
      </c>
      <c r="F4" s="328"/>
      <c r="G4" s="328" t="s">
        <v>441</v>
      </c>
      <c r="H4" s="328"/>
      <c r="I4" s="328" t="s">
        <v>448</v>
      </c>
      <c r="J4" s="328"/>
      <c r="K4" s="328" t="s">
        <v>19</v>
      </c>
      <c r="L4" s="1"/>
      <c r="M4" s="347"/>
    </row>
    <row r="5" spans="1:13" s="261" customFormat="1" ht="13.2" x14ac:dyDescent="0.25">
      <c r="A5" s="315"/>
      <c r="B5" s="348" t="s">
        <v>16</v>
      </c>
      <c r="C5" s="348"/>
      <c r="D5" s="316"/>
      <c r="E5" s="349" t="s">
        <v>442</v>
      </c>
      <c r="F5" s="328"/>
      <c r="G5" s="349" t="s">
        <v>442</v>
      </c>
      <c r="H5" s="328"/>
      <c r="I5" s="349" t="s">
        <v>442</v>
      </c>
      <c r="J5" s="328"/>
      <c r="K5" s="349" t="s">
        <v>9</v>
      </c>
      <c r="L5" s="1"/>
      <c r="M5" s="347"/>
    </row>
    <row r="6" spans="1:13" s="261" customFormat="1" ht="13.2" x14ac:dyDescent="0.25">
      <c r="A6" s="333" t="s">
        <v>2</v>
      </c>
      <c r="B6" s="350"/>
      <c r="C6" s="350"/>
      <c r="D6" s="335"/>
      <c r="E6" s="334" t="s">
        <v>443</v>
      </c>
      <c r="F6" s="334"/>
      <c r="G6" s="334" t="s">
        <v>460</v>
      </c>
      <c r="H6" s="351"/>
      <c r="I6" s="334" t="s">
        <v>449</v>
      </c>
      <c r="J6" s="351"/>
      <c r="K6" s="341"/>
      <c r="L6" s="1"/>
      <c r="M6" s="347"/>
    </row>
    <row r="7" spans="1:13" ht="13.2" x14ac:dyDescent="0.25">
      <c r="A7" s="2"/>
      <c r="B7" s="2"/>
      <c r="C7" s="2"/>
      <c r="D7" s="2"/>
      <c r="E7" s="3"/>
      <c r="F7" s="3"/>
      <c r="G7" s="3"/>
      <c r="H7" s="3"/>
      <c r="I7" s="3"/>
      <c r="J7" s="3"/>
      <c r="K7" s="3"/>
      <c r="L7" s="3"/>
      <c r="M7" s="36"/>
    </row>
    <row r="8" spans="1:13" ht="13.2" x14ac:dyDescent="0.25">
      <c r="A8" s="57">
        <v>2005</v>
      </c>
      <c r="B8" s="86">
        <v>0.62542803607372432</v>
      </c>
      <c r="C8" s="86"/>
      <c r="D8" s="134"/>
      <c r="E8" s="134">
        <v>0.6599058671092658</v>
      </c>
      <c r="F8" s="134"/>
      <c r="G8" s="134">
        <v>0.86891821226742971</v>
      </c>
      <c r="H8" s="135"/>
      <c r="I8" s="135">
        <v>0.69103160753046566</v>
      </c>
      <c r="J8" s="135"/>
      <c r="K8" s="136">
        <v>0.67093005881229473</v>
      </c>
      <c r="L8" s="3"/>
      <c r="M8" s="360"/>
    </row>
    <row r="9" spans="1:13" ht="13.2" x14ac:dyDescent="0.25">
      <c r="A9" s="57">
        <v>2006</v>
      </c>
      <c r="B9" s="86">
        <v>0.65897420952508734</v>
      </c>
      <c r="C9" s="86"/>
      <c r="D9" s="134"/>
      <c r="E9" s="134">
        <v>0.6880613264146257</v>
      </c>
      <c r="F9" s="134"/>
      <c r="G9" s="134">
        <v>0.87859160596171371</v>
      </c>
      <c r="H9" s="135"/>
      <c r="I9" s="135">
        <v>0.71450557609926213</v>
      </c>
      <c r="J9" s="135"/>
      <c r="K9" s="136">
        <v>0.69861563268142113</v>
      </c>
      <c r="L9" s="3"/>
      <c r="M9" s="360"/>
    </row>
    <row r="10" spans="1:13" ht="13.2" x14ac:dyDescent="0.25">
      <c r="A10" s="57">
        <v>2007</v>
      </c>
      <c r="B10" s="86">
        <v>0.66514571010175316</v>
      </c>
      <c r="C10" s="86"/>
      <c r="D10" s="134"/>
      <c r="E10" s="134">
        <v>0.70027806275857618</v>
      </c>
      <c r="F10" s="134"/>
      <c r="G10" s="134">
        <v>0.88804142023132449</v>
      </c>
      <c r="H10" s="135"/>
      <c r="I10" s="135">
        <v>0.72606824898925582</v>
      </c>
      <c r="J10" s="135"/>
      <c r="K10" s="134">
        <v>0.7094291722311018</v>
      </c>
      <c r="L10" s="3"/>
      <c r="M10" s="360"/>
    </row>
    <row r="11" spans="1:13" ht="13.2" x14ac:dyDescent="0.25">
      <c r="A11" s="57">
        <v>2008</v>
      </c>
      <c r="B11" s="86">
        <v>0.6436730788921432</v>
      </c>
      <c r="C11" s="86"/>
      <c r="D11" s="134"/>
      <c r="E11" s="134">
        <v>0.6603244033437855</v>
      </c>
      <c r="F11" s="134"/>
      <c r="G11" s="134">
        <v>0.8929702731713729</v>
      </c>
      <c r="H11" s="135"/>
      <c r="I11" s="135">
        <v>0.69121948829940993</v>
      </c>
      <c r="J11" s="135"/>
      <c r="K11" s="134">
        <v>0.67908554580239533</v>
      </c>
      <c r="L11" s="3"/>
      <c r="M11" s="360"/>
    </row>
    <row r="12" spans="1:13" ht="13.2" x14ac:dyDescent="0.25">
      <c r="A12" s="57">
        <v>2009</v>
      </c>
      <c r="B12" s="86">
        <v>0.63148556457893879</v>
      </c>
      <c r="C12" s="86"/>
      <c r="D12" s="134"/>
      <c r="E12" s="134">
        <v>0.67322899425634197</v>
      </c>
      <c r="F12" s="134"/>
      <c r="G12" s="134">
        <v>0.88915625022561118</v>
      </c>
      <c r="H12" s="135"/>
      <c r="I12" s="135">
        <v>0.70238969544030583</v>
      </c>
      <c r="J12" s="135"/>
      <c r="K12" s="134">
        <v>0.68402883658310654</v>
      </c>
      <c r="L12" s="3"/>
      <c r="M12" s="360"/>
    </row>
    <row r="13" spans="1:13" ht="13.2" x14ac:dyDescent="0.25">
      <c r="A13" s="57">
        <v>2010</v>
      </c>
      <c r="B13" s="86">
        <v>0.65146363754788361</v>
      </c>
      <c r="C13" s="86"/>
      <c r="D13" s="134"/>
      <c r="E13" s="134">
        <v>0.67888166992775245</v>
      </c>
      <c r="F13" s="134"/>
      <c r="G13" s="134">
        <v>0.90288900841128017</v>
      </c>
      <c r="H13" s="137"/>
      <c r="I13" s="134">
        <v>0.70837297775846098</v>
      </c>
      <c r="J13" s="137"/>
      <c r="K13" s="134">
        <v>0.69428599280165559</v>
      </c>
      <c r="L13" s="3"/>
      <c r="M13" s="360"/>
    </row>
    <row r="14" spans="1:13" ht="13.2" x14ac:dyDescent="0.25">
      <c r="A14" s="57">
        <v>2011</v>
      </c>
      <c r="B14" s="86">
        <v>0.64179165048415576</v>
      </c>
      <c r="C14" s="86"/>
      <c r="D14" s="137"/>
      <c r="E14" s="134">
        <v>0.6678686877490676</v>
      </c>
      <c r="F14" s="134"/>
      <c r="G14" s="134">
        <v>0.915240691543181</v>
      </c>
      <c r="H14" s="134"/>
      <c r="I14" s="134">
        <v>0.69789146320915352</v>
      </c>
      <c r="J14" s="134"/>
      <c r="K14" s="134">
        <v>0.68380613297322212</v>
      </c>
      <c r="L14" s="3"/>
      <c r="M14" s="360"/>
    </row>
    <row r="15" spans="1:13" ht="13.2" x14ac:dyDescent="0.25">
      <c r="A15" s="57">
        <v>2012</v>
      </c>
      <c r="B15" s="86">
        <v>0.64979857568306221</v>
      </c>
      <c r="C15" s="86"/>
      <c r="D15" s="137"/>
      <c r="E15" s="134">
        <v>0.68743746484514912</v>
      </c>
      <c r="F15" s="134"/>
      <c r="G15" s="134">
        <v>0.91289374020021707</v>
      </c>
      <c r="H15" s="134"/>
      <c r="I15" s="134">
        <v>0.71569519652278146</v>
      </c>
      <c r="J15" s="134"/>
      <c r="K15" s="134">
        <v>0.69923560599524248</v>
      </c>
      <c r="L15" s="3"/>
      <c r="M15" s="360"/>
    </row>
    <row r="16" spans="1:13" ht="13.2" x14ac:dyDescent="0.25">
      <c r="A16" s="57">
        <v>2013</v>
      </c>
      <c r="B16" s="86">
        <v>0.63371815512990803</v>
      </c>
      <c r="C16" s="86"/>
      <c r="D16" s="137"/>
      <c r="E16" s="134">
        <v>0.68074169072195823</v>
      </c>
      <c r="F16" s="134"/>
      <c r="G16" s="134">
        <v>0.89067984916040521</v>
      </c>
      <c r="H16" s="134"/>
      <c r="I16" s="134">
        <v>0.70742611864102856</v>
      </c>
      <c r="J16" s="134"/>
      <c r="K16" s="134">
        <v>0.68930137861537832</v>
      </c>
      <c r="L16" s="3"/>
      <c r="M16" s="360"/>
    </row>
    <row r="17" spans="1:13" ht="13.2" x14ac:dyDescent="0.25">
      <c r="A17" s="57">
        <v>2014</v>
      </c>
      <c r="B17" s="86">
        <v>0.6266323527570099</v>
      </c>
      <c r="C17" s="86"/>
      <c r="D17" s="137"/>
      <c r="E17" s="134">
        <v>0.70108954594172868</v>
      </c>
      <c r="F17" s="134"/>
      <c r="G17" s="134">
        <v>0.89032001056146559</v>
      </c>
      <c r="H17" s="134"/>
      <c r="I17" s="134">
        <v>0.724158552426589</v>
      </c>
      <c r="J17" s="134"/>
      <c r="K17" s="134">
        <v>0.6995731065674925</v>
      </c>
      <c r="L17" s="3"/>
      <c r="M17" s="360"/>
    </row>
    <row r="18" spans="1:13" ht="13.2" x14ac:dyDescent="0.25">
      <c r="A18" s="57">
        <v>2015</v>
      </c>
      <c r="B18" s="86">
        <v>0.62780166465877252</v>
      </c>
      <c r="C18" s="86"/>
      <c r="D18" s="137"/>
      <c r="E18" s="134">
        <v>0.71792497417772205</v>
      </c>
      <c r="F18" s="134"/>
      <c r="G18" s="134">
        <v>0.89749299760054302</v>
      </c>
      <c r="H18" s="134"/>
      <c r="I18" s="134">
        <v>0.73860053908818624</v>
      </c>
      <c r="J18" s="134"/>
      <c r="K18" s="134">
        <v>0.71103859826730331</v>
      </c>
      <c r="L18" s="3"/>
      <c r="M18" s="360"/>
    </row>
    <row r="19" spans="1:13" ht="13.2" x14ac:dyDescent="0.25">
      <c r="A19" s="57">
        <v>2016</v>
      </c>
      <c r="B19" s="86">
        <v>0.6473313309236709</v>
      </c>
      <c r="C19" s="86"/>
      <c r="D19" s="137"/>
      <c r="E19" s="134">
        <v>0.72738981059067076</v>
      </c>
      <c r="F19" s="134"/>
      <c r="G19" s="134">
        <v>0.87817993288245111</v>
      </c>
      <c r="H19" s="134"/>
      <c r="I19" s="134">
        <v>0.74344304441901599</v>
      </c>
      <c r="J19" s="134"/>
      <c r="K19" s="134">
        <v>0.72050082892859224</v>
      </c>
      <c r="L19" s="3"/>
      <c r="M19" s="360"/>
    </row>
    <row r="20" spans="1:13" ht="13.2" x14ac:dyDescent="0.25">
      <c r="A20" s="57">
        <v>2017</v>
      </c>
      <c r="B20" s="86">
        <v>0.64477492071267661</v>
      </c>
      <c r="C20" s="86"/>
      <c r="D20" s="134"/>
      <c r="E20" s="134">
        <v>0.7346498873456776</v>
      </c>
      <c r="F20" s="134"/>
      <c r="G20" s="134">
        <v>0.88734481689321298</v>
      </c>
      <c r="H20" s="134"/>
      <c r="I20" s="134">
        <v>0.75018711960265927</v>
      </c>
      <c r="J20" s="134"/>
      <c r="K20" s="138">
        <v>0.72573881111180949</v>
      </c>
      <c r="L20" s="3"/>
      <c r="M20" s="360"/>
    </row>
    <row r="21" spans="1:13" ht="13.2" x14ac:dyDescent="0.25">
      <c r="A21" s="57">
        <v>2018</v>
      </c>
      <c r="B21" s="140">
        <v>0.63200000000000001</v>
      </c>
      <c r="C21" s="140"/>
      <c r="D21" s="65"/>
      <c r="E21" s="139">
        <v>0.73400365530151523</v>
      </c>
      <c r="F21" s="139"/>
      <c r="G21" s="139">
        <v>0.87286731546456986</v>
      </c>
      <c r="H21" s="65"/>
      <c r="I21" s="134">
        <v>0.74719561613982388</v>
      </c>
      <c r="J21" s="65"/>
      <c r="K21" s="139">
        <v>0.72160322062127336</v>
      </c>
      <c r="L21" s="3"/>
      <c r="M21" s="360"/>
    </row>
    <row r="22" spans="1:13" ht="13.2" x14ac:dyDescent="0.25">
      <c r="A22" s="57">
        <v>2019</v>
      </c>
      <c r="B22" s="170">
        <v>0.61099999999999999</v>
      </c>
      <c r="C22" s="170"/>
      <c r="D22" s="2"/>
      <c r="E22" s="139">
        <v>0.73399999999999999</v>
      </c>
      <c r="F22" s="170"/>
      <c r="G22" s="139">
        <v>0.88</v>
      </c>
      <c r="H22" s="2"/>
      <c r="I22" s="139">
        <v>0.747</v>
      </c>
      <c r="J22" s="2"/>
      <c r="K22" s="170">
        <v>0.71799999999999997</v>
      </c>
      <c r="L22" s="3"/>
      <c r="M22" s="360"/>
    </row>
    <row r="23" spans="1:13" ht="13.2" x14ac:dyDescent="0.25">
      <c r="A23" s="57">
        <v>2020</v>
      </c>
      <c r="B23" s="170">
        <v>0.47899999999999998</v>
      </c>
      <c r="C23" s="170"/>
      <c r="D23" s="2"/>
      <c r="E23" s="139">
        <v>0.56599999999999995</v>
      </c>
      <c r="F23" s="170"/>
      <c r="G23" s="139">
        <v>0.77300000000000002</v>
      </c>
      <c r="H23" s="2"/>
      <c r="I23" s="139">
        <v>0.57999999999999996</v>
      </c>
      <c r="J23" s="2"/>
      <c r="K23" s="170">
        <v>0.55500000000000005</v>
      </c>
      <c r="L23" s="3"/>
      <c r="M23" s="360"/>
    </row>
    <row r="24" spans="1:13" ht="13.2" x14ac:dyDescent="0.25">
      <c r="A24" s="57">
        <v>2021</v>
      </c>
      <c r="B24" s="170">
        <v>0.53200000000000003</v>
      </c>
      <c r="C24" s="170"/>
      <c r="D24" s="2"/>
      <c r="E24" s="139">
        <v>0.60699999999999998</v>
      </c>
      <c r="F24" s="170"/>
      <c r="G24" s="139">
        <v>0.71399999999999997</v>
      </c>
      <c r="H24" s="2"/>
      <c r="I24" s="139">
        <v>0.61499999999999999</v>
      </c>
      <c r="J24" s="2"/>
      <c r="K24" s="170">
        <v>0.59599999999999997</v>
      </c>
      <c r="L24" s="3"/>
      <c r="M24" s="360"/>
    </row>
    <row r="25" spans="1:13" ht="13.2" x14ac:dyDescent="0.25">
      <c r="A25" s="57">
        <v>2022</v>
      </c>
      <c r="B25" s="170">
        <v>0.60299999999999998</v>
      </c>
      <c r="C25" s="170"/>
      <c r="D25" s="2"/>
      <c r="E25" s="139">
        <v>0.72099999999999997</v>
      </c>
      <c r="F25" s="170"/>
      <c r="G25" s="139">
        <v>0.84699999999999998</v>
      </c>
      <c r="H25" s="2"/>
      <c r="I25" s="139">
        <v>0.73099999999999998</v>
      </c>
      <c r="J25" s="2"/>
      <c r="K25" s="170">
        <v>0.70599999999999996</v>
      </c>
      <c r="L25" s="3"/>
      <c r="M25" s="360"/>
    </row>
    <row r="26" spans="1:13" ht="13.2" x14ac:dyDescent="0.25">
      <c r="A26" s="57">
        <v>2023</v>
      </c>
      <c r="B26" s="170">
        <v>0.628</v>
      </c>
      <c r="C26" s="170"/>
      <c r="D26" s="2"/>
      <c r="E26" s="139">
        <v>0.753</v>
      </c>
      <c r="F26" s="170"/>
      <c r="G26" s="139">
        <v>0.89600000000000002</v>
      </c>
      <c r="H26" s="2"/>
      <c r="I26" s="139">
        <v>0.76400000000000001</v>
      </c>
      <c r="J26" s="2"/>
      <c r="K26" s="170">
        <v>0.73899999999999999</v>
      </c>
      <c r="L26" s="3"/>
      <c r="M26" s="360"/>
    </row>
    <row r="27" spans="1:13" ht="13.2" x14ac:dyDescent="0.25">
      <c r="A27" s="57">
        <v>2024</v>
      </c>
      <c r="B27" s="170">
        <v>0.64</v>
      </c>
      <c r="C27" s="170"/>
      <c r="D27" s="2"/>
      <c r="E27" s="139">
        <v>0.76800000000000002</v>
      </c>
      <c r="F27" s="170"/>
      <c r="G27" s="139">
        <v>0.88900000000000001</v>
      </c>
      <c r="H27" s="2"/>
      <c r="I27" s="139">
        <v>0.77800000000000002</v>
      </c>
      <c r="J27" s="2"/>
      <c r="K27" s="170">
        <v>0.755</v>
      </c>
      <c r="L27" s="3"/>
      <c r="M27" s="360"/>
    </row>
    <row r="28" spans="1:13" ht="13.2" x14ac:dyDescent="0.25">
      <c r="A28" s="60">
        <v>2025</v>
      </c>
      <c r="B28" s="91">
        <v>0.68500000000000005</v>
      </c>
      <c r="C28" s="91"/>
      <c r="D28" s="9"/>
      <c r="E28" s="146">
        <v>0.79100000000000004</v>
      </c>
      <c r="F28" s="91"/>
      <c r="G28" s="146">
        <v>0.89800000000000002</v>
      </c>
      <c r="H28" s="9"/>
      <c r="I28" s="146">
        <v>0.79900000000000004</v>
      </c>
      <c r="J28" s="9"/>
      <c r="K28" s="91">
        <v>0.78100000000000003</v>
      </c>
      <c r="L28" s="3"/>
      <c r="M28" s="360"/>
    </row>
    <row r="29" spans="1:13" ht="13.2" x14ac:dyDescent="0.25">
      <c r="A29" s="57"/>
      <c r="B29" s="361"/>
      <c r="C29" s="3"/>
      <c r="D29" s="3"/>
      <c r="E29" s="359"/>
      <c r="F29" s="3"/>
      <c r="G29" s="359"/>
      <c r="H29" s="3"/>
      <c r="I29" s="359"/>
      <c r="J29" s="3"/>
      <c r="K29" s="359"/>
      <c r="L29" s="3"/>
      <c r="M29" s="83"/>
    </row>
    <row r="33" spans="2:20" x14ac:dyDescent="0.2">
      <c r="B33" s="28"/>
      <c r="C33" s="28"/>
    </row>
    <row r="34" spans="2:20" x14ac:dyDescent="0.2">
      <c r="B34" s="28"/>
      <c r="C34" s="28"/>
    </row>
    <row r="35" spans="2:20" x14ac:dyDescent="0.2">
      <c r="B35" s="28"/>
      <c r="C35" s="28"/>
    </row>
    <row r="38" spans="2:20" x14ac:dyDescent="0.2">
      <c r="B38" s="28"/>
      <c r="C38" s="28"/>
      <c r="E38" s="28"/>
      <c r="F38" s="28"/>
      <c r="G38" s="28"/>
      <c r="K38" s="28"/>
      <c r="O38" s="28"/>
      <c r="R38" s="28"/>
      <c r="T38" s="28"/>
    </row>
    <row r="39" spans="2:20" x14ac:dyDescent="0.2">
      <c r="B39" s="28"/>
      <c r="C39" s="28"/>
      <c r="E39" s="28"/>
      <c r="F39" s="28"/>
      <c r="G39" s="28"/>
      <c r="K39" s="28"/>
      <c r="O39" s="28"/>
      <c r="R39" s="28"/>
      <c r="T39" s="28"/>
    </row>
    <row r="40" spans="2:20" x14ac:dyDescent="0.2">
      <c r="B40" s="28"/>
      <c r="C40" s="28"/>
      <c r="E40" s="28"/>
      <c r="F40" s="28"/>
      <c r="G40" s="28"/>
      <c r="K40" s="28"/>
      <c r="O40" s="28"/>
      <c r="R40" s="28"/>
      <c r="T40" s="28"/>
    </row>
    <row r="41" spans="2:20" x14ac:dyDescent="0.2">
      <c r="B41" s="28"/>
      <c r="C41" s="28"/>
      <c r="E41" s="28"/>
      <c r="F41" s="28"/>
      <c r="G41" s="28"/>
      <c r="K41" s="28"/>
      <c r="O41" s="28"/>
      <c r="R41" s="28"/>
      <c r="T41" s="28"/>
    </row>
    <row r="42" spans="2:20" x14ac:dyDescent="0.2">
      <c r="B42" s="28"/>
      <c r="C42" s="28"/>
      <c r="E42" s="28"/>
      <c r="F42" s="28"/>
      <c r="G42" s="28"/>
      <c r="K42" s="28"/>
      <c r="O42" s="28"/>
      <c r="R42" s="28"/>
      <c r="T42" s="28"/>
    </row>
    <row r="43" spans="2:20" x14ac:dyDescent="0.2">
      <c r="B43" s="28"/>
      <c r="C43" s="28"/>
      <c r="E43" s="28"/>
      <c r="F43" s="28"/>
      <c r="G43" s="28"/>
      <c r="K43" s="28"/>
      <c r="O43" s="28"/>
      <c r="R43" s="28"/>
      <c r="T43" s="28"/>
    </row>
    <row r="44" spans="2:20" x14ac:dyDescent="0.2">
      <c r="B44" s="28"/>
      <c r="C44" s="28"/>
      <c r="E44" s="28"/>
      <c r="F44" s="28"/>
      <c r="G44" s="28"/>
      <c r="K44" s="28"/>
      <c r="O44" s="28"/>
      <c r="R44" s="28"/>
      <c r="T44" s="28"/>
    </row>
    <row r="45" spans="2:20" x14ac:dyDescent="0.2">
      <c r="B45" s="28"/>
      <c r="C45" s="28"/>
      <c r="E45" s="28"/>
      <c r="F45" s="28"/>
      <c r="G45" s="28"/>
      <c r="K45" s="28"/>
      <c r="O45" s="28"/>
      <c r="R45" s="28"/>
      <c r="T45" s="28"/>
    </row>
    <row r="46" spans="2:20" x14ac:dyDescent="0.2">
      <c r="B46" s="28"/>
      <c r="C46" s="28"/>
      <c r="E46" s="28"/>
      <c r="F46" s="28"/>
      <c r="G46" s="28"/>
      <c r="K46" s="28"/>
      <c r="O46" s="28"/>
      <c r="R46" s="28"/>
      <c r="T46" s="28"/>
    </row>
    <row r="47" spans="2:20" x14ac:dyDescent="0.2">
      <c r="B47" s="28"/>
      <c r="C47" s="28"/>
      <c r="E47" s="28"/>
      <c r="F47" s="28"/>
      <c r="G47" s="28"/>
      <c r="K47" s="28"/>
      <c r="O47" s="28"/>
      <c r="R47" s="28"/>
      <c r="T47" s="28"/>
    </row>
    <row r="48" spans="2:20" x14ac:dyDescent="0.2">
      <c r="B48" s="28"/>
      <c r="C48" s="28"/>
      <c r="E48" s="28"/>
      <c r="F48" s="28"/>
      <c r="G48" s="28"/>
      <c r="K48" s="28"/>
      <c r="O48" s="28"/>
      <c r="R48" s="28"/>
      <c r="T48" s="28"/>
    </row>
    <row r="49" spans="2:20" x14ac:dyDescent="0.2">
      <c r="B49" s="28"/>
      <c r="C49" s="28"/>
      <c r="E49" s="28"/>
      <c r="F49" s="28"/>
      <c r="G49" s="28"/>
      <c r="K49" s="28"/>
      <c r="O49" s="28"/>
      <c r="R49" s="28"/>
      <c r="T49" s="28"/>
    </row>
    <row r="50" spans="2:20" x14ac:dyDescent="0.2">
      <c r="B50" s="28"/>
      <c r="C50" s="28"/>
      <c r="E50" s="28"/>
      <c r="F50" s="28"/>
      <c r="G50" s="28"/>
      <c r="K50" s="28"/>
      <c r="O50" s="28"/>
      <c r="R50" s="28"/>
      <c r="S50" s="28"/>
      <c r="T50" s="28"/>
    </row>
    <row r="51" spans="2:20" x14ac:dyDescent="0.2">
      <c r="B51" s="28"/>
      <c r="C51" s="28"/>
      <c r="E51" s="28"/>
      <c r="F51" s="28"/>
      <c r="G51" s="28"/>
      <c r="K51" s="28"/>
      <c r="N51" s="28"/>
      <c r="O51" s="28"/>
      <c r="P51" s="42"/>
      <c r="Q51" s="28"/>
      <c r="R51" s="28"/>
      <c r="S51" s="28"/>
      <c r="T51" s="28"/>
    </row>
    <row r="52" spans="2:20" x14ac:dyDescent="0.2">
      <c r="B52" s="28"/>
      <c r="C52" s="28"/>
      <c r="Q52" s="42"/>
      <c r="S52" s="42"/>
    </row>
    <row r="53" spans="2:20" x14ac:dyDescent="0.2">
      <c r="B53" s="28"/>
      <c r="C53" s="28"/>
    </row>
    <row r="54" spans="2:20" x14ac:dyDescent="0.2">
      <c r="B54" s="28"/>
      <c r="C54" s="28"/>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Z32"/>
  <sheetViews>
    <sheetView showGridLines="0" zoomScaleNormal="100" workbookViewId="0">
      <pane xSplit="4" ySplit="11" topLeftCell="E12" activePane="bottomRight" state="frozen"/>
      <selection pane="topRight" activeCell="E1" sqref="E1"/>
      <selection pane="bottomLeft" activeCell="A12" sqref="A12"/>
      <selection pane="bottomRight"/>
    </sheetView>
  </sheetViews>
  <sheetFormatPr defaultColWidth="8.5546875" defaultRowHeight="13.8" x14ac:dyDescent="0.25"/>
  <cols>
    <col min="1" max="1" width="10.44140625" style="118" customWidth="1"/>
    <col min="2" max="2" width="4.44140625" style="118" customWidth="1"/>
    <col min="3" max="3" width="2.44140625" style="118" customWidth="1"/>
    <col min="4" max="4" width="10.88671875" style="118" customWidth="1"/>
    <col min="5" max="5" width="7.44140625" style="118" customWidth="1"/>
    <col min="6" max="6" width="1.44140625" style="118" customWidth="1"/>
    <col min="7" max="7" width="5" style="118" bestFit="1" customWidth="1"/>
    <col min="8" max="8" width="1.44140625" style="118" hidden="1" customWidth="1"/>
    <col min="9" max="9" width="7.44140625" style="118" customWidth="1"/>
    <col min="10" max="10" width="1.44140625" style="118" customWidth="1"/>
    <col min="11" max="11" width="5" style="118" bestFit="1" customWidth="1"/>
    <col min="12" max="12" width="1.5546875" style="118" customWidth="1"/>
    <col min="13" max="13" width="6.5546875" style="118" customWidth="1"/>
    <col min="14" max="14" width="1.109375" style="118" customWidth="1"/>
    <col min="15" max="15" width="5" style="118" bestFit="1" customWidth="1"/>
    <col min="16" max="16" width="1.44140625" style="118" hidden="1" customWidth="1"/>
    <col min="17" max="17" width="8.5546875" style="118"/>
    <col min="18" max="18" width="1.44140625" style="118" customWidth="1"/>
    <col min="19" max="19" width="5" style="118" bestFit="1" customWidth="1"/>
    <col min="20" max="20" width="1" style="118" customWidth="1"/>
    <col min="21" max="21" width="6.88671875" style="118" customWidth="1"/>
    <col min="22" max="22" width="1.5546875" style="118" customWidth="1"/>
    <col min="23" max="23" width="5" style="118" bestFit="1" customWidth="1"/>
    <col min="24" max="16384" width="8.5546875" style="118"/>
  </cols>
  <sheetData>
    <row r="1" spans="1:26" x14ac:dyDescent="0.25">
      <c r="A1" s="1" t="s">
        <v>604</v>
      </c>
      <c r="B1" s="1" t="s">
        <v>825</v>
      </c>
      <c r="C1" s="1"/>
      <c r="E1" s="1"/>
      <c r="F1" s="1"/>
      <c r="G1" s="1"/>
      <c r="H1" s="1"/>
      <c r="I1" s="1"/>
      <c r="J1" s="1"/>
      <c r="K1" s="1"/>
      <c r="L1" s="1"/>
      <c r="M1" s="1"/>
      <c r="N1" s="1"/>
      <c r="O1" s="1"/>
      <c r="P1" s="1"/>
      <c r="Q1" s="1"/>
      <c r="R1" s="1"/>
      <c r="S1" s="1"/>
      <c r="T1" s="1"/>
      <c r="U1" s="1"/>
      <c r="V1" s="1"/>
      <c r="W1" s="1"/>
      <c r="X1" s="1"/>
      <c r="Y1"/>
      <c r="Z1"/>
    </row>
    <row r="2" spans="1:26" x14ac:dyDescent="0.25">
      <c r="A2" s="3"/>
      <c r="B2" s="39" t="s">
        <v>826</v>
      </c>
      <c r="C2" s="3"/>
      <c r="E2" s="3"/>
      <c r="F2" s="3"/>
      <c r="G2" s="3"/>
      <c r="H2" s="3"/>
      <c r="I2" s="3"/>
      <c r="J2" s="3"/>
      <c r="K2" s="3"/>
      <c r="L2" s="3"/>
      <c r="M2" s="3"/>
      <c r="N2" s="3"/>
      <c r="O2" s="3"/>
      <c r="P2" s="3"/>
      <c r="Q2" s="3"/>
      <c r="R2" s="3"/>
      <c r="S2" s="3"/>
      <c r="T2" s="3"/>
      <c r="U2" s="3"/>
      <c r="V2" s="3"/>
      <c r="W2" s="3"/>
      <c r="X2" s="3"/>
      <c r="Y2"/>
      <c r="Z2"/>
    </row>
    <row r="3" spans="1:26" x14ac:dyDescent="0.25">
      <c r="A3" s="8"/>
      <c r="B3" s="8"/>
      <c r="C3" s="8"/>
      <c r="D3" s="8"/>
      <c r="E3" s="8"/>
      <c r="F3" s="8"/>
      <c r="G3" s="8"/>
      <c r="H3" s="8"/>
      <c r="I3" s="8"/>
      <c r="J3" s="8"/>
      <c r="K3" s="8"/>
      <c r="L3" s="8"/>
      <c r="M3" s="8"/>
      <c r="N3" s="8"/>
      <c r="O3" s="8"/>
      <c r="P3" s="8"/>
      <c r="Q3" s="8"/>
      <c r="R3" s="8"/>
      <c r="S3" s="8"/>
      <c r="T3" s="8"/>
      <c r="U3" s="8"/>
      <c r="V3" s="8"/>
      <c r="W3" s="8"/>
      <c r="X3" s="3"/>
      <c r="Y3"/>
      <c r="Z3"/>
    </row>
    <row r="4" spans="1:26" x14ac:dyDescent="0.25">
      <c r="A4" s="2" t="s">
        <v>605</v>
      </c>
      <c r="B4" s="2"/>
      <c r="C4" s="2"/>
      <c r="D4" s="2"/>
      <c r="E4" s="2" t="s">
        <v>606</v>
      </c>
      <c r="F4" s="2"/>
      <c r="G4" s="2"/>
      <c r="H4" s="2"/>
      <c r="I4" s="2" t="s">
        <v>607</v>
      </c>
      <c r="J4" s="2"/>
      <c r="K4" s="2"/>
      <c r="L4" s="2"/>
      <c r="M4" s="2"/>
      <c r="N4" s="2"/>
      <c r="O4" s="2"/>
      <c r="P4" s="2"/>
      <c r="Q4" s="2"/>
      <c r="R4" s="2"/>
      <c r="S4" s="2"/>
      <c r="T4" s="2"/>
      <c r="U4" s="2"/>
      <c r="V4" s="2"/>
      <c r="W4" s="2"/>
      <c r="X4" s="2"/>
      <c r="Y4" s="3"/>
      <c r="Z4"/>
    </row>
    <row r="5" spans="1:26" x14ac:dyDescent="0.25">
      <c r="A5" s="34" t="s">
        <v>608</v>
      </c>
      <c r="B5" s="2"/>
      <c r="C5" s="2"/>
      <c r="D5" s="2"/>
      <c r="E5" s="2" t="s">
        <v>609</v>
      </c>
      <c r="F5" s="2"/>
      <c r="G5" s="2"/>
      <c r="H5" s="2"/>
      <c r="I5" s="102" t="s">
        <v>610</v>
      </c>
      <c r="J5" s="9"/>
      <c r="K5" s="9"/>
      <c r="L5" s="9"/>
      <c r="M5" s="9"/>
      <c r="N5" s="9"/>
      <c r="O5" s="9"/>
      <c r="P5" s="9"/>
      <c r="Q5" s="9"/>
      <c r="R5" s="9"/>
      <c r="S5" s="9"/>
      <c r="T5" s="9"/>
      <c r="U5" s="9"/>
      <c r="V5" s="9"/>
      <c r="W5" s="9"/>
      <c r="X5" s="2"/>
      <c r="Y5"/>
      <c r="Z5"/>
    </row>
    <row r="6" spans="1:26" x14ac:dyDescent="0.25">
      <c r="A6" s="2"/>
      <c r="B6" s="2"/>
      <c r="C6" s="2"/>
      <c r="D6" s="2"/>
      <c r="E6" s="34" t="s">
        <v>611</v>
      </c>
      <c r="F6" s="2"/>
      <c r="G6" s="2"/>
      <c r="H6" s="2"/>
      <c r="I6" s="2" t="s">
        <v>612</v>
      </c>
      <c r="J6" s="2"/>
      <c r="K6" s="2"/>
      <c r="L6" s="2"/>
      <c r="M6" s="2" t="s">
        <v>613</v>
      </c>
      <c r="N6" s="2"/>
      <c r="O6" s="2"/>
      <c r="P6" s="2"/>
      <c r="Q6" s="2" t="s">
        <v>614</v>
      </c>
      <c r="R6" s="2"/>
      <c r="S6" s="2"/>
      <c r="T6" s="2"/>
      <c r="U6" s="2" t="s">
        <v>615</v>
      </c>
      <c r="V6" s="2"/>
      <c r="W6" s="2"/>
      <c r="X6" s="2"/>
      <c r="Y6"/>
      <c r="Z6"/>
    </row>
    <row r="7" spans="1:26" x14ac:dyDescent="0.25">
      <c r="A7" s="2"/>
      <c r="B7" s="2"/>
      <c r="C7" s="2"/>
      <c r="D7" s="2"/>
      <c r="E7" s="34" t="s">
        <v>616</v>
      </c>
      <c r="F7" s="2"/>
      <c r="G7" s="2"/>
      <c r="H7" s="2"/>
      <c r="I7" s="2" t="s">
        <v>617</v>
      </c>
      <c r="J7" s="2"/>
      <c r="K7" s="2"/>
      <c r="L7" s="2"/>
      <c r="M7" s="34" t="s">
        <v>618</v>
      </c>
      <c r="N7" s="2"/>
      <c r="O7" s="2"/>
      <c r="P7" s="2"/>
      <c r="Q7" s="34" t="s">
        <v>619</v>
      </c>
      <c r="R7" s="2"/>
      <c r="S7" s="2"/>
      <c r="T7" s="2"/>
      <c r="U7" s="2" t="s">
        <v>620</v>
      </c>
      <c r="V7" s="2"/>
      <c r="W7" s="2"/>
      <c r="X7" s="2"/>
      <c r="Y7"/>
      <c r="Z7"/>
    </row>
    <row r="8" spans="1:26" x14ac:dyDescent="0.25">
      <c r="A8" s="2"/>
      <c r="B8" s="2"/>
      <c r="C8" s="2"/>
      <c r="D8" s="2"/>
      <c r="E8" s="2"/>
      <c r="F8" s="2"/>
      <c r="G8" s="2"/>
      <c r="H8" s="2"/>
      <c r="I8" s="34" t="s">
        <v>621</v>
      </c>
      <c r="J8" s="2"/>
      <c r="K8" s="2"/>
      <c r="L8" s="2"/>
      <c r="M8" s="2"/>
      <c r="N8" s="2"/>
      <c r="O8" s="2"/>
      <c r="P8" s="2"/>
      <c r="Q8" s="2"/>
      <c r="R8" s="2"/>
      <c r="S8" s="2"/>
      <c r="T8" s="2"/>
      <c r="U8" s="34" t="s">
        <v>622</v>
      </c>
      <c r="V8" s="2"/>
      <c r="W8" s="2"/>
      <c r="X8" s="2"/>
      <c r="Y8"/>
      <c r="Z8"/>
    </row>
    <row r="9" spans="1:26" x14ac:dyDescent="0.25">
      <c r="A9" s="9"/>
      <c r="B9" s="9"/>
      <c r="C9" s="9"/>
      <c r="D9" s="9"/>
      <c r="E9" s="9"/>
      <c r="F9" s="9"/>
      <c r="G9" s="9"/>
      <c r="H9" s="9"/>
      <c r="I9" s="102" t="s">
        <v>623</v>
      </c>
      <c r="J9" s="9"/>
      <c r="K9" s="9"/>
      <c r="L9" s="9"/>
      <c r="M9" s="9"/>
      <c r="N9" s="9"/>
      <c r="O9" s="9"/>
      <c r="P9" s="9"/>
      <c r="Q9" s="9"/>
      <c r="R9" s="9"/>
      <c r="S9" s="9"/>
      <c r="T9" s="9"/>
      <c r="U9" s="9"/>
      <c r="V9" s="9"/>
      <c r="W9" s="9"/>
      <c r="X9" s="2"/>
      <c r="Y9"/>
      <c r="Z9"/>
    </row>
    <row r="10" spans="1:26" s="273" customFormat="1" x14ac:dyDescent="0.25">
      <c r="A10" s="283"/>
      <c r="B10" s="283"/>
      <c r="C10" s="283"/>
      <c r="D10" s="283"/>
      <c r="E10" s="278">
        <v>2024</v>
      </c>
      <c r="F10" s="278"/>
      <c r="G10" s="278">
        <v>2025</v>
      </c>
      <c r="H10" s="278"/>
      <c r="I10" s="278">
        <v>2024</v>
      </c>
      <c r="J10" s="278"/>
      <c r="K10" s="278">
        <v>2025</v>
      </c>
      <c r="L10" s="278"/>
      <c r="M10" s="278">
        <v>2024</v>
      </c>
      <c r="N10" s="278"/>
      <c r="O10" s="278">
        <v>2025</v>
      </c>
      <c r="P10" s="278"/>
      <c r="Q10" s="278">
        <v>2024</v>
      </c>
      <c r="R10" s="278"/>
      <c r="S10" s="278">
        <v>2025</v>
      </c>
      <c r="T10" s="278"/>
      <c r="U10" s="278">
        <v>2024</v>
      </c>
      <c r="V10" s="278"/>
      <c r="W10" s="278">
        <v>2025</v>
      </c>
      <c r="X10" s="315"/>
      <c r="Y10" s="1"/>
      <c r="Z10" s="1"/>
    </row>
    <row r="11" spans="1:26" x14ac:dyDescent="0.25">
      <c r="A11" s="2"/>
      <c r="B11" s="2"/>
      <c r="C11" s="2"/>
      <c r="D11" s="2"/>
      <c r="E11" s="2"/>
      <c r="F11" s="2"/>
      <c r="G11" s="2"/>
      <c r="H11" s="2"/>
      <c r="I11" s="2"/>
      <c r="J11" s="2"/>
      <c r="K11" s="2"/>
      <c r="L11" s="2"/>
      <c r="M11" s="2"/>
      <c r="N11" s="2"/>
      <c r="O11" s="2"/>
      <c r="P11" s="2"/>
      <c r="Q11" s="2"/>
      <c r="R11" s="2"/>
      <c r="S11" s="2"/>
      <c r="T11" s="2"/>
      <c r="U11" s="2"/>
      <c r="V11" s="2"/>
      <c r="W11" s="2"/>
      <c r="X11" s="2"/>
      <c r="Y11"/>
      <c r="Z11"/>
    </row>
    <row r="12" spans="1:26" x14ac:dyDescent="0.25">
      <c r="A12" s="2" t="s">
        <v>4</v>
      </c>
      <c r="B12" s="2"/>
      <c r="C12" s="2"/>
      <c r="D12" s="2"/>
      <c r="E12" s="17" t="s">
        <v>277</v>
      </c>
      <c r="F12" s="17"/>
      <c r="G12" s="17">
        <v>1</v>
      </c>
      <c r="H12" s="17"/>
      <c r="I12" s="17" t="s">
        <v>277</v>
      </c>
      <c r="J12" s="17"/>
      <c r="K12" s="17" t="s">
        <v>277</v>
      </c>
      <c r="L12" s="17"/>
      <c r="M12" s="17" t="s">
        <v>277</v>
      </c>
      <c r="N12" s="17"/>
      <c r="O12" s="17" t="s">
        <v>277</v>
      </c>
      <c r="P12" s="17"/>
      <c r="Q12" s="17" t="s">
        <v>277</v>
      </c>
      <c r="R12" s="17"/>
      <c r="S12" s="17">
        <v>1</v>
      </c>
      <c r="T12" s="17"/>
      <c r="U12" s="17" t="s">
        <v>277</v>
      </c>
      <c r="V12" s="17"/>
      <c r="W12" s="17" t="s">
        <v>277</v>
      </c>
      <c r="X12" s="2"/>
      <c r="Y12"/>
      <c r="Z12"/>
    </row>
    <row r="13" spans="1:26" x14ac:dyDescent="0.25">
      <c r="A13" s="34" t="s">
        <v>624</v>
      </c>
      <c r="B13" s="2"/>
      <c r="C13" s="2"/>
      <c r="D13" s="2"/>
      <c r="F13" s="2"/>
      <c r="H13" s="2"/>
      <c r="I13" s="2"/>
      <c r="J13" s="2"/>
      <c r="K13" s="2"/>
      <c r="L13" s="2"/>
      <c r="N13" s="2"/>
      <c r="O13" s="2"/>
      <c r="P13" s="2"/>
      <c r="Q13" s="2"/>
      <c r="R13" s="2"/>
      <c r="S13" s="2"/>
      <c r="T13" s="2"/>
      <c r="V13" s="2"/>
      <c r="X13" s="2"/>
      <c r="Y13"/>
      <c r="Z13"/>
    </row>
    <row r="14" spans="1:26" x14ac:dyDescent="0.25">
      <c r="A14" s="34" t="s">
        <v>10</v>
      </c>
      <c r="B14" s="2"/>
      <c r="C14" s="2"/>
      <c r="D14" s="2"/>
      <c r="F14" s="2"/>
      <c r="H14" s="2"/>
      <c r="I14" s="2"/>
      <c r="J14" s="2"/>
      <c r="K14" s="2"/>
      <c r="L14" s="2"/>
      <c r="N14" s="2"/>
      <c r="O14" s="2"/>
      <c r="P14" s="2"/>
      <c r="Q14" s="2"/>
      <c r="R14" s="2"/>
      <c r="S14" s="2"/>
      <c r="T14" s="2"/>
      <c r="V14" s="2"/>
      <c r="X14" s="2"/>
      <c r="Y14"/>
      <c r="Z14"/>
    </row>
    <row r="15" spans="1:26" x14ac:dyDescent="0.25">
      <c r="A15" s="2"/>
      <c r="B15" s="2"/>
      <c r="C15" s="2"/>
      <c r="D15" s="2"/>
      <c r="F15" s="2"/>
      <c r="H15" s="2"/>
      <c r="I15" s="2"/>
      <c r="J15" s="2"/>
      <c r="K15" s="2"/>
      <c r="L15" s="2"/>
      <c r="N15" s="2"/>
      <c r="O15" s="2"/>
      <c r="P15" s="2"/>
      <c r="Q15" s="2"/>
      <c r="R15" s="2"/>
      <c r="S15" s="2"/>
      <c r="T15" s="2"/>
      <c r="V15" s="2"/>
      <c r="X15" s="2"/>
      <c r="Y15"/>
      <c r="Z15"/>
    </row>
    <row r="16" spans="1:26" x14ac:dyDescent="0.25">
      <c r="A16" s="2" t="s">
        <v>658</v>
      </c>
      <c r="B16" s="2"/>
      <c r="C16" s="2"/>
      <c r="D16" s="2"/>
      <c r="E16" s="17">
        <v>2</v>
      </c>
      <c r="F16" s="11"/>
      <c r="G16" s="17" t="s">
        <v>277</v>
      </c>
      <c r="H16" s="2"/>
      <c r="I16" s="17" t="s">
        <v>277</v>
      </c>
      <c r="J16" s="2"/>
      <c r="K16" s="17" t="s">
        <v>277</v>
      </c>
      <c r="L16" s="2"/>
      <c r="M16" s="17">
        <v>1</v>
      </c>
      <c r="N16" s="2"/>
      <c r="O16" s="17" t="s">
        <v>277</v>
      </c>
      <c r="P16" s="2"/>
      <c r="Q16" s="17">
        <v>1</v>
      </c>
      <c r="R16" s="11"/>
      <c r="S16" s="17" t="s">
        <v>277</v>
      </c>
      <c r="T16" s="2"/>
      <c r="U16" s="17" t="s">
        <v>277</v>
      </c>
      <c r="V16" s="11"/>
      <c r="W16" s="17" t="s">
        <v>277</v>
      </c>
      <c r="X16" s="2"/>
      <c r="Y16"/>
      <c r="Z16"/>
    </row>
    <row r="17" spans="1:26" x14ac:dyDescent="0.25">
      <c r="A17" s="34" t="s">
        <v>625</v>
      </c>
      <c r="B17" s="2"/>
      <c r="C17" s="2"/>
      <c r="D17" s="2"/>
      <c r="E17" s="17"/>
      <c r="F17" s="2"/>
      <c r="G17" s="17"/>
      <c r="H17" s="2"/>
      <c r="I17" s="2"/>
      <c r="J17" s="2"/>
      <c r="K17" s="2"/>
      <c r="L17" s="2"/>
      <c r="N17" s="2"/>
      <c r="O17" s="2"/>
      <c r="P17" s="2"/>
      <c r="Q17" s="2"/>
      <c r="R17" s="2"/>
      <c r="S17" s="2"/>
      <c r="T17" s="2"/>
      <c r="V17" s="2"/>
      <c r="X17" s="2"/>
      <c r="Y17"/>
      <c r="Z17"/>
    </row>
    <row r="18" spans="1:26" x14ac:dyDescent="0.25">
      <c r="A18" s="34" t="s">
        <v>659</v>
      </c>
      <c r="B18" s="2"/>
      <c r="C18" s="2"/>
      <c r="D18" s="2"/>
      <c r="E18" s="17"/>
      <c r="F18" s="2"/>
      <c r="G18" s="17"/>
      <c r="H18" s="2"/>
      <c r="I18" s="2"/>
      <c r="J18" s="2"/>
      <c r="K18" s="2"/>
      <c r="L18" s="2"/>
      <c r="N18" s="2"/>
      <c r="O18" s="2"/>
      <c r="P18" s="2"/>
      <c r="Q18" s="2"/>
      <c r="R18" s="2"/>
      <c r="S18" s="2"/>
      <c r="T18" s="2"/>
      <c r="V18" s="2"/>
      <c r="X18" s="2"/>
      <c r="Y18"/>
      <c r="Z18"/>
    </row>
    <row r="19" spans="1:26" x14ac:dyDescent="0.25">
      <c r="A19" s="2"/>
      <c r="B19" s="2"/>
      <c r="C19" s="2"/>
      <c r="D19" s="2"/>
      <c r="E19" s="17"/>
      <c r="F19" s="2"/>
      <c r="G19" s="17"/>
      <c r="H19" s="2"/>
      <c r="I19" s="2"/>
      <c r="J19" s="2"/>
      <c r="K19" s="2"/>
      <c r="L19" s="2"/>
      <c r="N19" s="2"/>
      <c r="O19" s="2"/>
      <c r="P19" s="2"/>
      <c r="Q19" s="2"/>
      <c r="R19" s="2"/>
      <c r="S19" s="2"/>
      <c r="T19" s="2"/>
      <c r="V19" s="2"/>
      <c r="X19" s="2"/>
      <c r="Y19"/>
      <c r="Z19"/>
    </row>
    <row r="20" spans="1:26" x14ac:dyDescent="0.25">
      <c r="A20" s="2" t="s">
        <v>626</v>
      </c>
      <c r="B20" s="2"/>
      <c r="C20" s="2"/>
      <c r="D20" s="2"/>
      <c r="E20" s="17" t="s">
        <v>277</v>
      </c>
      <c r="F20" s="20"/>
      <c r="G20" s="17">
        <v>1</v>
      </c>
      <c r="H20" s="2"/>
      <c r="I20" s="17" t="s">
        <v>277</v>
      </c>
      <c r="J20" s="2"/>
      <c r="K20" s="17" t="s">
        <v>277</v>
      </c>
      <c r="L20" s="2"/>
      <c r="M20" s="17" t="s">
        <v>277</v>
      </c>
      <c r="N20" s="20"/>
      <c r="O20" s="17" t="s">
        <v>277</v>
      </c>
      <c r="P20" s="2"/>
      <c r="Q20" s="17" t="s">
        <v>277</v>
      </c>
      <c r="R20" s="11"/>
      <c r="S20" s="17" t="s">
        <v>277</v>
      </c>
      <c r="T20" s="2"/>
      <c r="U20" s="17" t="s">
        <v>277</v>
      </c>
      <c r="V20" s="20"/>
      <c r="W20" s="17">
        <v>1</v>
      </c>
      <c r="X20" s="2"/>
      <c r="Y20"/>
      <c r="Z20"/>
    </row>
    <row r="21" spans="1:26" x14ac:dyDescent="0.25">
      <c r="A21" s="34" t="s">
        <v>627</v>
      </c>
      <c r="B21" s="2"/>
      <c r="C21" s="2"/>
      <c r="D21" s="2"/>
      <c r="E21" s="17"/>
      <c r="F21" s="2"/>
      <c r="G21" s="17"/>
      <c r="H21" s="2"/>
      <c r="I21" s="2"/>
      <c r="J21" s="2"/>
      <c r="K21" s="2"/>
      <c r="L21" s="2"/>
      <c r="N21" s="2"/>
      <c r="P21" s="2"/>
      <c r="Q21" s="2"/>
      <c r="R21" s="2"/>
      <c r="S21" s="2"/>
      <c r="T21" s="2"/>
      <c r="V21" s="2"/>
      <c r="X21" s="2"/>
      <c r="Y21"/>
      <c r="Z21"/>
    </row>
    <row r="22" spans="1:26" x14ac:dyDescent="0.25">
      <c r="A22" s="2"/>
      <c r="B22" s="2"/>
      <c r="C22" s="2"/>
      <c r="D22" s="2"/>
      <c r="E22" s="17"/>
      <c r="F22" s="2"/>
      <c r="G22" s="17"/>
      <c r="H22" s="2"/>
      <c r="I22" s="2"/>
      <c r="J22" s="2"/>
      <c r="K22" s="2"/>
      <c r="L22" s="2"/>
      <c r="N22" s="2"/>
      <c r="P22" s="2"/>
      <c r="Q22" s="2"/>
      <c r="R22" s="2"/>
      <c r="S22" s="2"/>
      <c r="T22" s="2"/>
      <c r="V22" s="2"/>
      <c r="X22" s="2"/>
      <c r="Y22"/>
      <c r="Z22"/>
    </row>
    <row r="23" spans="1:26" x14ac:dyDescent="0.25">
      <c r="A23" s="2" t="s">
        <v>628</v>
      </c>
      <c r="B23" s="2"/>
      <c r="C23" s="2"/>
      <c r="D23" s="2"/>
      <c r="E23" s="17">
        <v>2</v>
      </c>
      <c r="F23" s="11"/>
      <c r="G23" s="17">
        <v>5</v>
      </c>
      <c r="H23" s="2"/>
      <c r="I23" s="17" t="s">
        <v>277</v>
      </c>
      <c r="J23" s="2"/>
      <c r="K23" s="17">
        <v>1</v>
      </c>
      <c r="L23" s="2"/>
      <c r="M23" s="17">
        <v>1</v>
      </c>
      <c r="N23" s="11"/>
      <c r="O23" s="17">
        <v>1</v>
      </c>
      <c r="P23" s="2"/>
      <c r="Q23" s="17" t="s">
        <v>277</v>
      </c>
      <c r="R23" s="11"/>
      <c r="S23" s="17" t="s">
        <v>277</v>
      </c>
      <c r="T23" s="2"/>
      <c r="U23" s="17">
        <v>1</v>
      </c>
      <c r="V23" s="11"/>
      <c r="W23" s="17">
        <v>3</v>
      </c>
      <c r="X23" s="2"/>
      <c r="Y23"/>
      <c r="Z23"/>
    </row>
    <row r="24" spans="1:26" x14ac:dyDescent="0.25">
      <c r="A24" s="102" t="s">
        <v>629</v>
      </c>
      <c r="B24" s="9"/>
      <c r="C24" s="9"/>
      <c r="D24" s="9"/>
      <c r="F24" s="9"/>
      <c r="H24" s="2"/>
      <c r="I24" s="9"/>
      <c r="J24" s="2"/>
      <c r="K24" s="9"/>
      <c r="L24" s="2"/>
      <c r="N24" s="2"/>
      <c r="P24" s="2"/>
      <c r="Q24" s="9"/>
      <c r="R24" s="2"/>
      <c r="S24" s="9"/>
      <c r="T24" s="2"/>
      <c r="V24" s="2"/>
      <c r="X24" s="2"/>
      <c r="Y24"/>
      <c r="Z24"/>
    </row>
    <row r="25" spans="1:26" x14ac:dyDescent="0.25">
      <c r="A25" s="9" t="s">
        <v>398</v>
      </c>
      <c r="B25" s="9"/>
      <c r="C25" s="9"/>
      <c r="D25" s="9"/>
      <c r="E25" s="14">
        <v>4</v>
      </c>
      <c r="F25" s="206"/>
      <c r="G25" s="14">
        <v>7</v>
      </c>
      <c r="H25" s="14"/>
      <c r="I25" s="207" t="s">
        <v>277</v>
      </c>
      <c r="J25" s="14"/>
      <c r="K25" s="207">
        <v>1</v>
      </c>
      <c r="L25" s="14"/>
      <c r="M25" s="14">
        <v>2</v>
      </c>
      <c r="N25" s="208"/>
      <c r="O25" s="14">
        <v>1</v>
      </c>
      <c r="P25" s="14"/>
      <c r="Q25" s="207">
        <v>1</v>
      </c>
      <c r="R25" s="208"/>
      <c r="S25" s="207">
        <v>1</v>
      </c>
      <c r="T25" s="14"/>
      <c r="U25" s="14">
        <v>1</v>
      </c>
      <c r="V25" s="206"/>
      <c r="W25" s="14">
        <v>4</v>
      </c>
      <c r="X25" s="2"/>
      <c r="Y25"/>
      <c r="Z25"/>
    </row>
    <row r="26" spans="1:26" x14ac:dyDescent="0.25">
      <c r="A26" s="2"/>
      <c r="B26" s="2"/>
      <c r="C26" s="2"/>
      <c r="D26" s="2"/>
      <c r="E26" s="2"/>
      <c r="F26" s="2"/>
      <c r="G26" s="2"/>
      <c r="H26" s="2"/>
      <c r="I26" s="2"/>
      <c r="J26" s="2"/>
      <c r="K26" s="2"/>
      <c r="L26" s="2"/>
      <c r="M26" s="82"/>
      <c r="N26" s="2"/>
      <c r="O26" s="82"/>
      <c r="P26" s="82"/>
      <c r="Q26" s="82"/>
      <c r="R26" s="82"/>
      <c r="S26" s="82"/>
      <c r="T26" s="82"/>
      <c r="U26" s="82"/>
      <c r="V26" s="82"/>
      <c r="W26" s="82"/>
      <c r="X26" s="2"/>
      <c r="Y26"/>
      <c r="Z26"/>
    </row>
    <row r="27" spans="1:26" x14ac:dyDescent="0.25">
      <c r="A27" s="2" t="s">
        <v>824</v>
      </c>
      <c r="B27" s="2"/>
      <c r="C27" s="2"/>
      <c r="D27" s="2"/>
      <c r="E27" s="2"/>
      <c r="F27" s="2"/>
      <c r="G27" s="2"/>
      <c r="H27" s="2"/>
      <c r="I27" s="2"/>
      <c r="J27" s="2"/>
      <c r="K27" s="2"/>
      <c r="L27" s="2"/>
      <c r="M27" s="2"/>
      <c r="N27" s="2"/>
      <c r="O27" s="2"/>
      <c r="P27" s="2"/>
      <c r="Q27" s="2"/>
      <c r="R27" s="2"/>
      <c r="S27" s="2"/>
      <c r="T27" s="2"/>
      <c r="U27" s="2"/>
      <c r="V27" s="2"/>
      <c r="W27" s="2"/>
      <c r="X27" s="2"/>
      <c r="Y27"/>
      <c r="Z27"/>
    </row>
    <row r="28" spans="1:26" x14ac:dyDescent="0.25">
      <c r="A28" s="34" t="s">
        <v>630</v>
      </c>
      <c r="B28" s="2"/>
      <c r="C28" s="2"/>
      <c r="D28" s="2"/>
      <c r="E28" s="2"/>
      <c r="F28" s="2"/>
      <c r="G28" s="2"/>
      <c r="H28" s="2"/>
      <c r="I28" s="2"/>
      <c r="J28" s="2"/>
      <c r="K28" s="2"/>
      <c r="L28" s="2"/>
      <c r="M28" s="2"/>
      <c r="N28" s="2"/>
      <c r="O28" s="2"/>
      <c r="P28" s="2"/>
      <c r="Q28" s="2"/>
      <c r="R28" s="2"/>
      <c r="S28" s="2"/>
      <c r="T28" s="2"/>
      <c r="U28" s="2"/>
      <c r="V28" s="2"/>
      <c r="W28" s="2"/>
      <c r="X28" s="2"/>
      <c r="Y28"/>
      <c r="Z28"/>
    </row>
    <row r="29" spans="1:26" x14ac:dyDescent="0.25">
      <c r="A29"/>
      <c r="B29"/>
      <c r="C29"/>
      <c r="D29"/>
      <c r="E29"/>
      <c r="F29"/>
      <c r="G29"/>
      <c r="H29"/>
      <c r="I29"/>
      <c r="J29"/>
      <c r="K29"/>
      <c r="L29"/>
      <c r="M29"/>
      <c r="N29"/>
      <c r="O29"/>
      <c r="P29"/>
      <c r="Q29"/>
      <c r="R29"/>
      <c r="S29"/>
      <c r="T29"/>
      <c r="U29"/>
      <c r="V29"/>
      <c r="W29"/>
      <c r="X29"/>
      <c r="Y29"/>
      <c r="Z29"/>
    </row>
    <row r="30" spans="1:26" x14ac:dyDescent="0.25">
      <c r="A30"/>
      <c r="B30"/>
      <c r="C30"/>
      <c r="D30"/>
      <c r="E30"/>
      <c r="F30"/>
      <c r="G30"/>
      <c r="H30"/>
      <c r="I30"/>
      <c r="J30"/>
      <c r="K30"/>
      <c r="L30"/>
      <c r="M30"/>
      <c r="N30"/>
      <c r="O30"/>
      <c r="P30"/>
      <c r="Q30"/>
      <c r="R30"/>
      <c r="S30"/>
      <c r="T30"/>
      <c r="U30"/>
      <c r="V30"/>
      <c r="W30"/>
      <c r="X30"/>
      <c r="Y30"/>
      <c r="Z30"/>
    </row>
    <row r="31" spans="1:26" x14ac:dyDescent="0.25">
      <c r="A31"/>
      <c r="B31"/>
      <c r="C31"/>
      <c r="D31"/>
      <c r="E31"/>
      <c r="F31"/>
      <c r="G31"/>
      <c r="H31"/>
      <c r="I31"/>
      <c r="J31"/>
      <c r="K31"/>
      <c r="L31"/>
      <c r="M31"/>
      <c r="N31"/>
      <c r="O31"/>
      <c r="P31"/>
      <c r="Q31"/>
      <c r="R31"/>
      <c r="S31"/>
      <c r="T31"/>
      <c r="U31"/>
      <c r="V31"/>
      <c r="W31"/>
      <c r="X31"/>
      <c r="Y31"/>
      <c r="Z31"/>
    </row>
    <row r="32" spans="1:26" x14ac:dyDescent="0.25">
      <c r="A32"/>
      <c r="B32"/>
      <c r="C32"/>
      <c r="D32"/>
      <c r="E32"/>
      <c r="F32"/>
      <c r="G32"/>
      <c r="H32"/>
      <c r="I32"/>
      <c r="J32"/>
      <c r="K32"/>
      <c r="L32"/>
      <c r="M32"/>
      <c r="N32"/>
      <c r="O32"/>
      <c r="P32"/>
      <c r="Q32"/>
      <c r="R32"/>
      <c r="S32"/>
      <c r="T32"/>
      <c r="U32"/>
      <c r="V32"/>
      <c r="W32"/>
      <c r="X32"/>
      <c r="Y32"/>
      <c r="Z32"/>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V52"/>
  <sheetViews>
    <sheetView showGridLines="0" zoomScaleNormal="100" workbookViewId="0">
      <pane xSplit="4" ySplit="10" topLeftCell="E11" activePane="bottomRight" state="frozen"/>
      <selection pane="topRight" activeCell="E1" sqref="E1"/>
      <selection pane="bottomLeft" activeCell="A11" sqref="A11"/>
      <selection pane="bottomRight"/>
    </sheetView>
  </sheetViews>
  <sheetFormatPr defaultColWidth="8.5546875" defaultRowHeight="13.8" x14ac:dyDescent="0.25"/>
  <cols>
    <col min="1" max="1" width="10" style="118" customWidth="1"/>
    <col min="2" max="2" width="5.109375" style="118" customWidth="1"/>
    <col min="3" max="3" width="2.44140625" style="118" customWidth="1"/>
    <col min="4" max="4" width="11.109375" style="118" customWidth="1"/>
    <col min="5" max="5" width="8.5546875" style="118"/>
    <col min="6" max="6" width="1.44140625" style="118" customWidth="1"/>
    <col min="7" max="7" width="5.88671875" style="118" customWidth="1"/>
    <col min="8" max="8" width="1" style="118" customWidth="1"/>
    <col min="9" max="9" width="8.5546875" style="118"/>
    <col min="10" max="10" width="0.88671875" style="118" customWidth="1"/>
    <col min="11" max="11" width="5" style="118" bestFit="1" customWidth="1"/>
    <col min="12" max="12" width="4.5546875" style="118" customWidth="1"/>
    <col min="13" max="13" width="8.5546875" style="118"/>
    <col min="14" max="14" width="0.88671875" style="118" customWidth="1"/>
    <col min="15" max="15" width="7.88671875" style="118" customWidth="1"/>
    <col min="16" max="16" width="0.88671875" style="118" customWidth="1"/>
    <col min="17" max="17" width="8.5546875" style="118"/>
    <col min="18" max="18" width="0.88671875" style="118" customWidth="1"/>
    <col min="19" max="19" width="5" style="118" bestFit="1" customWidth="1"/>
    <col min="20" max="16384" width="8.5546875" style="118"/>
  </cols>
  <sheetData>
    <row r="1" spans="1:22" x14ac:dyDescent="0.25">
      <c r="A1" s="1" t="s">
        <v>631</v>
      </c>
      <c r="B1" s="1" t="s">
        <v>827</v>
      </c>
      <c r="C1" s="1"/>
      <c r="E1" s="1"/>
      <c r="F1" s="1"/>
      <c r="G1" s="1"/>
      <c r="H1" s="1"/>
      <c r="I1" s="1"/>
      <c r="J1" s="1"/>
      <c r="K1" s="1"/>
      <c r="L1" s="1"/>
      <c r="M1" s="1"/>
      <c r="N1" s="1"/>
      <c r="O1" s="1"/>
      <c r="P1" s="1"/>
      <c r="Q1" s="1"/>
      <c r="R1" s="1"/>
      <c r="S1" s="1"/>
      <c r="T1"/>
      <c r="U1"/>
      <c r="V1"/>
    </row>
    <row r="2" spans="1:22" x14ac:dyDescent="0.25">
      <c r="A2" s="1"/>
      <c r="B2" s="39" t="s">
        <v>828</v>
      </c>
      <c r="C2" s="1"/>
      <c r="E2" s="1"/>
      <c r="F2" s="1"/>
      <c r="G2" s="1"/>
      <c r="H2" s="1"/>
      <c r="I2" s="1"/>
      <c r="J2" s="1"/>
      <c r="K2" s="1"/>
      <c r="L2" s="1"/>
      <c r="M2" s="1"/>
      <c r="N2" s="1"/>
      <c r="O2" s="1"/>
      <c r="P2" s="1"/>
      <c r="Q2" s="1"/>
      <c r="R2" s="1"/>
      <c r="S2" s="1"/>
      <c r="T2"/>
      <c r="U2"/>
      <c r="V2"/>
    </row>
    <row r="3" spans="1:22" x14ac:dyDescent="0.25">
      <c r="A3" s="8"/>
      <c r="B3" s="8"/>
      <c r="C3" s="8"/>
      <c r="D3" s="8"/>
      <c r="E3" s="8"/>
      <c r="F3" s="8"/>
      <c r="G3" s="8"/>
      <c r="H3" s="8"/>
      <c r="I3" s="8"/>
      <c r="J3" s="8"/>
      <c r="K3" s="8"/>
      <c r="L3" s="8"/>
      <c r="M3" s="8"/>
      <c r="N3" s="8"/>
      <c r="O3" s="8"/>
      <c r="P3" s="8"/>
      <c r="Q3" s="8"/>
      <c r="R3" s="8"/>
      <c r="S3" s="8"/>
      <c r="T3"/>
      <c r="U3"/>
      <c r="V3"/>
    </row>
    <row r="4" spans="1:22" x14ac:dyDescent="0.25">
      <c r="A4" s="2" t="s">
        <v>605</v>
      </c>
      <c r="B4" s="2"/>
      <c r="C4" s="2"/>
      <c r="D4" s="2"/>
      <c r="E4" s="2" t="s">
        <v>632</v>
      </c>
      <c r="F4" s="2"/>
      <c r="G4" s="2"/>
      <c r="H4" s="2"/>
      <c r="I4" s="2" t="s">
        <v>633</v>
      </c>
      <c r="J4" s="2"/>
      <c r="K4" s="2"/>
      <c r="L4" s="2"/>
      <c r="M4" s="2"/>
      <c r="N4" s="2"/>
      <c r="O4" s="2"/>
      <c r="P4" s="2"/>
      <c r="Q4" s="209"/>
      <c r="R4" s="209"/>
      <c r="S4" s="209"/>
      <c r="T4"/>
      <c r="U4"/>
      <c r="V4"/>
    </row>
    <row r="5" spans="1:22" x14ac:dyDescent="0.25">
      <c r="A5" s="34" t="s">
        <v>608</v>
      </c>
      <c r="B5" s="2"/>
      <c r="C5" s="2"/>
      <c r="D5" s="2"/>
      <c r="E5" s="2" t="s">
        <v>634</v>
      </c>
      <c r="F5" s="2"/>
      <c r="G5" s="2"/>
      <c r="H5" s="2"/>
      <c r="I5" s="102" t="s">
        <v>635</v>
      </c>
      <c r="J5" s="9"/>
      <c r="K5" s="9"/>
      <c r="L5" s="9"/>
      <c r="M5" s="9"/>
      <c r="N5" s="9"/>
      <c r="O5" s="9"/>
      <c r="P5" s="9"/>
      <c r="Q5" s="210"/>
      <c r="R5" s="210"/>
      <c r="S5" s="210"/>
      <c r="T5"/>
      <c r="U5"/>
      <c r="V5"/>
    </row>
    <row r="6" spans="1:22" x14ac:dyDescent="0.25">
      <c r="A6" s="2"/>
      <c r="B6" s="2"/>
      <c r="C6" s="2"/>
      <c r="D6" s="2"/>
      <c r="E6" s="2" t="s">
        <v>636</v>
      </c>
      <c r="F6" s="2"/>
      <c r="G6" s="2"/>
      <c r="H6" s="2"/>
      <c r="I6" s="2" t="s">
        <v>637</v>
      </c>
      <c r="J6" s="2"/>
      <c r="K6" s="2"/>
      <c r="L6" s="2"/>
      <c r="M6" s="2" t="s">
        <v>638</v>
      </c>
      <c r="N6" s="2"/>
      <c r="O6" s="2"/>
      <c r="P6" s="2"/>
      <c r="Q6" s="2" t="s">
        <v>639</v>
      </c>
      <c r="R6" s="2"/>
      <c r="S6" s="2"/>
      <c r="T6"/>
      <c r="U6"/>
      <c r="V6"/>
    </row>
    <row r="7" spans="1:22" x14ac:dyDescent="0.25">
      <c r="A7" s="2"/>
      <c r="B7" s="2"/>
      <c r="C7" s="2"/>
      <c r="D7" s="2"/>
      <c r="E7" s="34" t="s">
        <v>640</v>
      </c>
      <c r="F7" s="2"/>
      <c r="G7" s="2"/>
      <c r="H7" s="2"/>
      <c r="I7" s="34" t="s">
        <v>641</v>
      </c>
      <c r="J7" s="2"/>
      <c r="K7" s="2"/>
      <c r="L7" s="2"/>
      <c r="M7" s="34" t="s">
        <v>642</v>
      </c>
      <c r="N7" s="2"/>
      <c r="O7" s="2"/>
      <c r="P7" s="2"/>
      <c r="Q7" s="34" t="s">
        <v>643</v>
      </c>
      <c r="R7" s="2"/>
      <c r="S7" s="2"/>
      <c r="T7"/>
      <c r="U7"/>
      <c r="V7"/>
    </row>
    <row r="8" spans="1:22" x14ac:dyDescent="0.25">
      <c r="A8" s="9"/>
      <c r="B8" s="9"/>
      <c r="C8" s="9"/>
      <c r="D8" s="9"/>
      <c r="E8" s="102" t="s">
        <v>644</v>
      </c>
      <c r="F8" s="9"/>
      <c r="G8" s="9"/>
      <c r="H8" s="9"/>
      <c r="I8" s="9"/>
      <c r="J8" s="9"/>
      <c r="K8" s="9"/>
      <c r="L8" s="9"/>
      <c r="M8" s="9"/>
      <c r="N8" s="9"/>
      <c r="O8" s="9"/>
      <c r="P8" s="9"/>
      <c r="Q8" s="9"/>
      <c r="R8" s="9"/>
      <c r="S8" s="9"/>
      <c r="T8"/>
      <c r="U8"/>
      <c r="V8"/>
    </row>
    <row r="9" spans="1:22" s="273" customFormat="1" x14ac:dyDescent="0.25">
      <c r="A9" s="283"/>
      <c r="B9" s="283"/>
      <c r="C9" s="283"/>
      <c r="D9" s="283"/>
      <c r="E9" s="278">
        <v>2024</v>
      </c>
      <c r="F9" s="278"/>
      <c r="G9" s="278">
        <v>2025</v>
      </c>
      <c r="H9" s="278"/>
      <c r="I9" s="278">
        <v>2024</v>
      </c>
      <c r="J9" s="278"/>
      <c r="K9" s="278">
        <v>2025</v>
      </c>
      <c r="L9" s="278"/>
      <c r="M9" s="278">
        <v>2024</v>
      </c>
      <c r="N9" s="278"/>
      <c r="O9" s="278">
        <v>2025</v>
      </c>
      <c r="P9" s="278"/>
      <c r="Q9" s="278">
        <v>2024</v>
      </c>
      <c r="R9" s="278"/>
      <c r="S9" s="278">
        <v>2025</v>
      </c>
      <c r="T9" s="1"/>
      <c r="U9" s="1"/>
      <c r="V9" s="1"/>
    </row>
    <row r="10" spans="1:22" x14ac:dyDescent="0.25">
      <c r="A10" s="2"/>
      <c r="B10" s="2"/>
      <c r="C10" s="2"/>
      <c r="D10" s="2"/>
      <c r="E10" s="2"/>
      <c r="F10" s="2"/>
      <c r="G10" s="2"/>
      <c r="H10" s="2"/>
      <c r="I10" s="2"/>
      <c r="J10" s="2"/>
      <c r="K10" s="2"/>
      <c r="L10" s="2"/>
      <c r="M10" s="2"/>
      <c r="N10" s="2"/>
      <c r="O10" s="2"/>
      <c r="P10" s="2"/>
      <c r="Q10" s="209"/>
      <c r="R10" s="209"/>
      <c r="S10" s="209"/>
      <c r="T10"/>
      <c r="U10"/>
      <c r="V10"/>
    </row>
    <row r="11" spans="1:22" x14ac:dyDescent="0.25">
      <c r="A11" s="2" t="s">
        <v>4</v>
      </c>
      <c r="B11" s="2"/>
      <c r="C11" s="2"/>
      <c r="D11" s="2"/>
      <c r="E11" s="17" t="s">
        <v>277</v>
      </c>
      <c r="F11" s="17"/>
      <c r="G11" s="17" t="s">
        <v>277</v>
      </c>
      <c r="H11" s="17"/>
      <c r="I11" s="17" t="s">
        <v>277</v>
      </c>
      <c r="J11" s="17"/>
      <c r="K11" s="17" t="s">
        <v>277</v>
      </c>
      <c r="L11" s="17"/>
      <c r="M11" s="17" t="s">
        <v>277</v>
      </c>
      <c r="N11" s="17"/>
      <c r="O11" s="17">
        <v>1</v>
      </c>
      <c r="P11" s="17"/>
      <c r="Q11" s="17" t="s">
        <v>277</v>
      </c>
      <c r="R11" s="211"/>
      <c r="S11" s="17" t="s">
        <v>277</v>
      </c>
      <c r="T11"/>
      <c r="U11"/>
      <c r="V11"/>
    </row>
    <row r="12" spans="1:22" x14ac:dyDescent="0.25">
      <c r="A12" s="34" t="s">
        <v>624</v>
      </c>
      <c r="B12" s="2"/>
      <c r="C12" s="2"/>
      <c r="D12" s="2"/>
      <c r="F12" s="2"/>
      <c r="H12" s="2"/>
      <c r="J12" s="2"/>
      <c r="L12" s="2"/>
      <c r="N12" s="2"/>
      <c r="P12" s="2"/>
      <c r="R12" s="209"/>
      <c r="T12"/>
      <c r="U12"/>
      <c r="V12"/>
    </row>
    <row r="13" spans="1:22" x14ac:dyDescent="0.25">
      <c r="A13" s="34" t="s">
        <v>10</v>
      </c>
      <c r="B13" s="2"/>
      <c r="C13" s="2"/>
      <c r="D13" s="2"/>
      <c r="F13" s="2"/>
      <c r="H13" s="2"/>
      <c r="J13" s="2"/>
      <c r="L13" s="2"/>
      <c r="N13" s="2"/>
      <c r="P13" s="2"/>
      <c r="R13" s="209"/>
      <c r="T13"/>
      <c r="U13"/>
      <c r="V13"/>
    </row>
    <row r="14" spans="1:22" x14ac:dyDescent="0.25">
      <c r="A14" s="2"/>
      <c r="B14" s="2"/>
      <c r="C14" s="2"/>
      <c r="D14" s="2"/>
      <c r="F14" s="2"/>
      <c r="H14" s="2"/>
      <c r="J14" s="2"/>
      <c r="L14" s="2"/>
      <c r="N14" s="2"/>
      <c r="P14" s="2"/>
      <c r="R14" s="209"/>
      <c r="T14"/>
      <c r="U14"/>
      <c r="V14"/>
    </row>
    <row r="15" spans="1:22" x14ac:dyDescent="0.25">
      <c r="A15" s="2" t="s">
        <v>658</v>
      </c>
      <c r="B15" s="2"/>
      <c r="C15" s="2"/>
      <c r="D15" s="2"/>
      <c r="E15" s="17" t="s">
        <v>277</v>
      </c>
      <c r="F15" s="17"/>
      <c r="G15" s="17" t="s">
        <v>277</v>
      </c>
      <c r="H15" s="17"/>
      <c r="I15" s="17" t="s">
        <v>277</v>
      </c>
      <c r="J15" s="212"/>
      <c r="K15" s="17" t="s">
        <v>277</v>
      </c>
      <c r="L15" s="17"/>
      <c r="M15" s="17" t="s">
        <v>277</v>
      </c>
      <c r="N15" s="11"/>
      <c r="O15" s="17" t="s">
        <v>277</v>
      </c>
      <c r="P15" s="17"/>
      <c r="Q15" s="17" t="s">
        <v>790</v>
      </c>
      <c r="R15" s="209"/>
      <c r="S15" s="17" t="s">
        <v>277</v>
      </c>
      <c r="T15"/>
      <c r="U15"/>
      <c r="V15"/>
    </row>
    <row r="16" spans="1:22" x14ac:dyDescent="0.25">
      <c r="A16" s="34" t="s">
        <v>625</v>
      </c>
      <c r="B16" s="2"/>
      <c r="C16" s="2"/>
      <c r="D16" s="2"/>
      <c r="F16" s="2"/>
      <c r="H16" s="2"/>
      <c r="J16" s="2"/>
      <c r="L16" s="2"/>
      <c r="N16" s="2"/>
      <c r="P16" s="2"/>
      <c r="R16" s="209"/>
      <c r="T16"/>
      <c r="U16"/>
      <c r="V16"/>
    </row>
    <row r="17" spans="1:22" x14ac:dyDescent="0.25">
      <c r="A17" s="34" t="s">
        <v>659</v>
      </c>
      <c r="B17" s="2"/>
      <c r="C17" s="2"/>
      <c r="D17" s="2"/>
      <c r="F17" s="2"/>
      <c r="H17" s="2"/>
      <c r="J17" s="2"/>
      <c r="L17" s="2"/>
      <c r="N17" s="2"/>
      <c r="P17" s="2"/>
      <c r="R17" s="209"/>
      <c r="T17"/>
      <c r="U17"/>
      <c r="V17"/>
    </row>
    <row r="18" spans="1:22" x14ac:dyDescent="0.25">
      <c r="A18" s="2"/>
      <c r="B18" s="2"/>
      <c r="C18" s="2"/>
      <c r="D18" s="2"/>
      <c r="F18" s="2"/>
      <c r="H18" s="2"/>
      <c r="J18" s="2"/>
      <c r="L18" s="2"/>
      <c r="N18" s="2"/>
      <c r="P18" s="2"/>
      <c r="R18" s="209"/>
      <c r="T18"/>
      <c r="U18"/>
      <c r="V18"/>
    </row>
    <row r="19" spans="1:22" x14ac:dyDescent="0.25">
      <c r="A19" s="2" t="s">
        <v>626</v>
      </c>
      <c r="B19" s="2"/>
      <c r="C19" s="2"/>
      <c r="D19" s="2"/>
      <c r="E19" s="17" t="s">
        <v>277</v>
      </c>
      <c r="F19" s="17"/>
      <c r="G19" s="17" t="s">
        <v>277</v>
      </c>
      <c r="H19" s="17"/>
      <c r="I19" s="17" t="s">
        <v>277</v>
      </c>
      <c r="J19" s="17"/>
      <c r="K19" s="17" t="s">
        <v>277</v>
      </c>
      <c r="L19" s="17"/>
      <c r="M19" s="17" t="s">
        <v>277</v>
      </c>
      <c r="N19" s="11"/>
      <c r="O19" s="17" t="s">
        <v>277</v>
      </c>
      <c r="P19" s="2"/>
      <c r="Q19" s="17" t="s">
        <v>277</v>
      </c>
      <c r="R19" s="11"/>
      <c r="S19" s="17" t="s">
        <v>277</v>
      </c>
      <c r="T19"/>
      <c r="U19"/>
      <c r="V19"/>
    </row>
    <row r="20" spans="1:22" x14ac:dyDescent="0.25">
      <c r="A20" s="34" t="s">
        <v>627</v>
      </c>
      <c r="B20" s="2"/>
      <c r="C20" s="2"/>
      <c r="D20" s="2"/>
      <c r="F20" s="2"/>
      <c r="H20" s="2"/>
      <c r="J20" s="2"/>
      <c r="L20" s="2"/>
      <c r="N20" s="2"/>
      <c r="P20" s="2"/>
      <c r="R20" s="209"/>
      <c r="T20"/>
      <c r="U20"/>
      <c r="V20"/>
    </row>
    <row r="21" spans="1:22" x14ac:dyDescent="0.25">
      <c r="A21" s="2"/>
      <c r="B21" s="2"/>
      <c r="C21" s="2"/>
      <c r="D21" s="2"/>
      <c r="F21" s="2"/>
      <c r="H21" s="2"/>
      <c r="J21" s="2"/>
      <c r="L21" s="2"/>
      <c r="N21" s="2"/>
      <c r="P21" s="2"/>
      <c r="R21" s="209"/>
      <c r="T21"/>
      <c r="U21"/>
      <c r="V21"/>
    </row>
    <row r="22" spans="1:22" x14ac:dyDescent="0.25">
      <c r="A22" s="2" t="s">
        <v>628</v>
      </c>
      <c r="B22" s="2"/>
      <c r="C22" s="2"/>
      <c r="D22" s="2"/>
      <c r="E22" s="17" t="s">
        <v>277</v>
      </c>
      <c r="F22" s="2"/>
      <c r="G22" s="17">
        <v>1</v>
      </c>
      <c r="H22" s="2"/>
      <c r="I22" s="17" t="s">
        <v>277</v>
      </c>
      <c r="J22" s="212"/>
      <c r="K22" s="17">
        <v>2</v>
      </c>
      <c r="L22" s="2"/>
      <c r="M22" s="17" t="s">
        <v>277</v>
      </c>
      <c r="N22" s="20"/>
      <c r="O22" s="17" t="s">
        <v>277</v>
      </c>
      <c r="P22" s="2"/>
      <c r="Q22" s="17" t="s">
        <v>277</v>
      </c>
      <c r="R22" s="11"/>
      <c r="S22" s="17">
        <v>1</v>
      </c>
      <c r="T22"/>
      <c r="U22"/>
      <c r="V22"/>
    </row>
    <row r="23" spans="1:22" x14ac:dyDescent="0.25">
      <c r="A23" s="102" t="s">
        <v>629</v>
      </c>
      <c r="B23" s="9"/>
      <c r="C23" s="9"/>
      <c r="D23" s="9"/>
      <c r="F23" s="2"/>
      <c r="H23" s="2"/>
      <c r="J23" s="11"/>
      <c r="L23" s="2"/>
      <c r="N23" s="2"/>
      <c r="P23" s="9"/>
      <c r="R23" s="210"/>
      <c r="T23"/>
      <c r="U23"/>
      <c r="V23"/>
    </row>
    <row r="24" spans="1:22" x14ac:dyDescent="0.25">
      <c r="A24" s="14" t="s">
        <v>398</v>
      </c>
      <c r="B24" s="14"/>
      <c r="C24" s="14"/>
      <c r="D24" s="14"/>
      <c r="E24" s="207" t="s">
        <v>277</v>
      </c>
      <c r="F24" s="14"/>
      <c r="G24" s="207">
        <v>1</v>
      </c>
      <c r="H24" s="14"/>
      <c r="I24" s="207" t="s">
        <v>277</v>
      </c>
      <c r="J24" s="14"/>
      <c r="K24" s="207">
        <v>2</v>
      </c>
      <c r="L24" s="14"/>
      <c r="M24" s="207" t="s">
        <v>277</v>
      </c>
      <c r="N24" s="206"/>
      <c r="O24" s="207">
        <v>1</v>
      </c>
      <c r="P24" s="14"/>
      <c r="Q24" s="207" t="s">
        <v>790</v>
      </c>
      <c r="R24" s="208"/>
      <c r="S24" s="207">
        <v>1</v>
      </c>
      <c r="T24"/>
      <c r="U24"/>
      <c r="V24"/>
    </row>
    <row r="25" spans="1:22" x14ac:dyDescent="0.25">
      <c r="A25" s="2"/>
      <c r="B25" s="2"/>
      <c r="C25" s="2"/>
      <c r="D25" s="2"/>
      <c r="E25" s="2"/>
      <c r="F25" s="2"/>
      <c r="G25" s="2"/>
      <c r="H25" s="2"/>
      <c r="I25" s="2"/>
      <c r="J25" s="2"/>
      <c r="K25" s="82"/>
      <c r="L25" s="82"/>
      <c r="M25" s="82"/>
      <c r="N25" s="82"/>
      <c r="O25" s="82"/>
      <c r="P25" s="82"/>
      <c r="Q25" s="82"/>
      <c r="R25" s="82"/>
      <c r="S25" s="82"/>
      <c r="T25"/>
      <c r="U25"/>
      <c r="V25"/>
    </row>
    <row r="26" spans="1:22" x14ac:dyDescent="0.25">
      <c r="A26" s="9"/>
      <c r="B26" s="9"/>
      <c r="C26" s="9"/>
      <c r="D26" s="9"/>
      <c r="E26" s="9"/>
      <c r="F26" s="9"/>
      <c r="G26" s="9"/>
      <c r="H26" s="9"/>
      <c r="I26" s="9"/>
      <c r="J26" s="9"/>
      <c r="K26" s="9"/>
      <c r="L26" s="9"/>
      <c r="M26" s="9"/>
      <c r="N26" s="9"/>
      <c r="O26" s="9"/>
      <c r="P26" s="2"/>
      <c r="Q26" s="2"/>
      <c r="R26" s="2"/>
      <c r="S26" s="2"/>
      <c r="T26"/>
      <c r="U26"/>
      <c r="V26"/>
    </row>
    <row r="27" spans="1:22" x14ac:dyDescent="0.25">
      <c r="A27" s="2" t="s">
        <v>605</v>
      </c>
      <c r="B27" s="2"/>
      <c r="C27" s="2"/>
      <c r="D27" s="2"/>
      <c r="E27" s="2" t="s">
        <v>645</v>
      </c>
      <c r="F27" s="2"/>
      <c r="G27" s="2"/>
      <c r="H27" s="2"/>
      <c r="I27" s="2"/>
      <c r="J27" s="2"/>
      <c r="K27" s="2"/>
      <c r="L27" s="2"/>
      <c r="M27" s="2"/>
      <c r="N27" s="2"/>
      <c r="O27" s="2"/>
      <c r="P27" s="2"/>
      <c r="Q27" s="2"/>
      <c r="R27" s="2"/>
      <c r="S27" s="2"/>
      <c r="T27"/>
      <c r="U27"/>
      <c r="V27"/>
    </row>
    <row r="28" spans="1:22" x14ac:dyDescent="0.25">
      <c r="A28" s="34" t="s">
        <v>608</v>
      </c>
      <c r="B28" s="2"/>
      <c r="C28" s="2"/>
      <c r="D28" s="2"/>
      <c r="E28" s="102" t="s">
        <v>646</v>
      </c>
      <c r="F28" s="9"/>
      <c r="G28" s="9"/>
      <c r="H28" s="9"/>
      <c r="I28" s="9"/>
      <c r="J28" s="9"/>
      <c r="K28" s="9"/>
      <c r="L28" s="9"/>
      <c r="M28" s="9"/>
      <c r="N28" s="9"/>
      <c r="O28" s="9"/>
      <c r="P28" s="2"/>
      <c r="Q28" s="2"/>
      <c r="R28" s="2"/>
      <c r="S28" s="2"/>
      <c r="T28"/>
      <c r="U28"/>
      <c r="V28"/>
    </row>
    <row r="29" spans="1:22" x14ac:dyDescent="0.25">
      <c r="A29" s="2"/>
      <c r="B29" s="2"/>
      <c r="C29" s="2"/>
      <c r="D29" s="2"/>
      <c r="E29" s="2" t="s">
        <v>647</v>
      </c>
      <c r="F29" s="2"/>
      <c r="G29" s="2"/>
      <c r="H29" s="2"/>
      <c r="I29" s="2" t="s">
        <v>648</v>
      </c>
      <c r="J29" s="2"/>
      <c r="K29" s="2"/>
      <c r="L29" s="2"/>
      <c r="M29" s="2" t="s">
        <v>649</v>
      </c>
      <c r="N29" s="2"/>
      <c r="O29" s="2"/>
      <c r="P29" s="2"/>
      <c r="Q29" s="2"/>
      <c r="R29" s="2"/>
      <c r="S29" s="2"/>
      <c r="T29"/>
      <c r="U29"/>
      <c r="V29"/>
    </row>
    <row r="30" spans="1:22" x14ac:dyDescent="0.25">
      <c r="A30" s="2"/>
      <c r="B30" s="2"/>
      <c r="C30" s="2"/>
      <c r="D30" s="2"/>
      <c r="E30" s="102" t="s">
        <v>650</v>
      </c>
      <c r="F30" s="9"/>
      <c r="G30" s="9"/>
      <c r="H30" s="9"/>
      <c r="I30" s="102" t="s">
        <v>651</v>
      </c>
      <c r="J30" s="9"/>
      <c r="K30" s="9"/>
      <c r="L30" s="9"/>
      <c r="M30" s="102" t="s">
        <v>652</v>
      </c>
      <c r="N30" s="9"/>
      <c r="O30" s="9"/>
      <c r="P30" s="2"/>
      <c r="Q30" s="2"/>
      <c r="R30" s="2"/>
      <c r="S30" s="2"/>
      <c r="T30"/>
      <c r="U30"/>
      <c r="V30"/>
    </row>
    <row r="31" spans="1:22" x14ac:dyDescent="0.25">
      <c r="A31" s="9"/>
      <c r="B31" s="9"/>
      <c r="C31" s="9"/>
      <c r="D31" s="9"/>
      <c r="E31" s="14">
        <v>2024</v>
      </c>
      <c r="F31" s="9"/>
      <c r="G31" s="14">
        <v>2025</v>
      </c>
      <c r="H31" s="9"/>
      <c r="I31" s="9">
        <v>2024</v>
      </c>
      <c r="J31" s="9"/>
      <c r="K31" s="14">
        <v>2025</v>
      </c>
      <c r="L31" s="9"/>
      <c r="M31" s="9">
        <v>2024</v>
      </c>
      <c r="N31" s="9"/>
      <c r="O31" s="14">
        <v>2025</v>
      </c>
      <c r="P31" s="2"/>
      <c r="Q31" s="2"/>
      <c r="R31" s="2"/>
      <c r="S31" s="2"/>
      <c r="T31"/>
      <c r="U31"/>
      <c r="V31"/>
    </row>
    <row r="32" spans="1:22" x14ac:dyDescent="0.25">
      <c r="A32" s="2"/>
      <c r="B32" s="2"/>
      <c r="C32" s="2"/>
      <c r="D32" s="2"/>
      <c r="E32" s="2"/>
      <c r="F32" s="2"/>
      <c r="G32" s="2"/>
      <c r="H32" s="2"/>
      <c r="I32" s="2"/>
      <c r="J32" s="2"/>
      <c r="K32" s="2"/>
      <c r="L32" s="2"/>
      <c r="M32" s="2"/>
      <c r="N32" s="2"/>
      <c r="O32" s="2"/>
      <c r="P32" s="2"/>
      <c r="Q32" s="2"/>
      <c r="R32" s="2"/>
      <c r="S32" s="2"/>
      <c r="T32"/>
      <c r="U32"/>
      <c r="V32"/>
    </row>
    <row r="33" spans="1:22" x14ac:dyDescent="0.25">
      <c r="A33" s="2" t="s">
        <v>4</v>
      </c>
      <c r="B33" s="2"/>
      <c r="C33" s="2"/>
      <c r="D33" s="2"/>
      <c r="E33" s="17" t="s">
        <v>277</v>
      </c>
      <c r="F33" s="17"/>
      <c r="G33" s="17" t="s">
        <v>277</v>
      </c>
      <c r="H33" s="17"/>
      <c r="I33" s="17" t="s">
        <v>277</v>
      </c>
      <c r="J33" s="11"/>
      <c r="K33" s="17" t="s">
        <v>277</v>
      </c>
      <c r="L33" s="17"/>
      <c r="M33" s="17" t="s">
        <v>277</v>
      </c>
      <c r="N33" s="17"/>
      <c r="O33" s="17" t="s">
        <v>277</v>
      </c>
      <c r="P33" s="2"/>
      <c r="Q33" s="2"/>
      <c r="R33" s="2"/>
      <c r="S33" s="2"/>
      <c r="T33"/>
      <c r="U33"/>
      <c r="V33"/>
    </row>
    <row r="34" spans="1:22" x14ac:dyDescent="0.25">
      <c r="A34" s="34" t="s">
        <v>624</v>
      </c>
      <c r="B34" s="2"/>
      <c r="C34" s="2"/>
      <c r="D34" s="2"/>
      <c r="E34" s="2"/>
      <c r="F34" s="2"/>
      <c r="G34" s="2"/>
      <c r="H34" s="2"/>
      <c r="J34" s="2"/>
      <c r="L34" s="2"/>
      <c r="M34" s="2"/>
      <c r="N34" s="2"/>
      <c r="O34" s="2"/>
      <c r="P34" s="2"/>
      <c r="Q34" s="2"/>
      <c r="R34" s="2"/>
      <c r="S34" s="2"/>
      <c r="T34"/>
      <c r="U34"/>
      <c r="V34"/>
    </row>
    <row r="35" spans="1:22" x14ac:dyDescent="0.25">
      <c r="A35" s="34" t="s">
        <v>10</v>
      </c>
      <c r="B35" s="2"/>
      <c r="C35" s="2"/>
      <c r="D35" s="2"/>
      <c r="E35" s="2"/>
      <c r="F35" s="2"/>
      <c r="G35" s="2"/>
      <c r="H35" s="2"/>
      <c r="J35" s="2"/>
      <c r="L35" s="2"/>
      <c r="M35" s="2"/>
      <c r="N35" s="2"/>
      <c r="O35" s="2"/>
      <c r="P35" s="2"/>
      <c r="Q35" s="2"/>
      <c r="R35" s="2"/>
      <c r="S35" s="2"/>
      <c r="T35"/>
      <c r="U35"/>
      <c r="V35"/>
    </row>
    <row r="36" spans="1:22" x14ac:dyDescent="0.25">
      <c r="A36" s="2"/>
      <c r="B36" s="2"/>
      <c r="C36" s="2"/>
      <c r="D36" s="2"/>
      <c r="E36" s="2"/>
      <c r="F36" s="2"/>
      <c r="G36" s="2"/>
      <c r="H36" s="2"/>
      <c r="J36" s="2"/>
      <c r="L36" s="2"/>
      <c r="M36" s="2"/>
      <c r="N36" s="2"/>
      <c r="O36" s="2"/>
      <c r="P36" s="2"/>
      <c r="Q36" s="2"/>
      <c r="R36" s="2"/>
      <c r="S36" s="2"/>
      <c r="T36"/>
      <c r="U36"/>
      <c r="V36"/>
    </row>
    <row r="37" spans="1:22" x14ac:dyDescent="0.25">
      <c r="A37" s="2" t="s">
        <v>658</v>
      </c>
      <c r="B37" s="2"/>
      <c r="C37" s="2"/>
      <c r="D37" s="2"/>
      <c r="E37" s="17" t="s">
        <v>277</v>
      </c>
      <c r="F37" s="212"/>
      <c r="G37" s="17" t="s">
        <v>277</v>
      </c>
      <c r="H37" s="2"/>
      <c r="I37" s="17">
        <v>2</v>
      </c>
      <c r="J37" s="11"/>
      <c r="K37" s="17" t="s">
        <v>277</v>
      </c>
      <c r="L37" s="17"/>
      <c r="M37" s="17" t="s">
        <v>277</v>
      </c>
      <c r="N37" s="2"/>
      <c r="O37" s="17" t="s">
        <v>277</v>
      </c>
      <c r="P37" s="2"/>
      <c r="Q37" s="2"/>
      <c r="R37" s="2"/>
      <c r="S37" s="2"/>
      <c r="T37"/>
      <c r="U37"/>
      <c r="V37"/>
    </row>
    <row r="38" spans="1:22" x14ac:dyDescent="0.25">
      <c r="A38" s="34" t="s">
        <v>625</v>
      </c>
      <c r="B38" s="2"/>
      <c r="C38" s="2"/>
      <c r="D38" s="2"/>
      <c r="E38" s="2"/>
      <c r="F38" s="2"/>
      <c r="G38" s="2"/>
      <c r="H38" s="2"/>
      <c r="J38" s="2"/>
      <c r="L38" s="2"/>
      <c r="M38" s="2"/>
      <c r="N38" s="2"/>
      <c r="O38" s="2"/>
      <c r="P38" s="2"/>
      <c r="Q38" s="2"/>
      <c r="R38" s="2"/>
      <c r="S38" s="2"/>
      <c r="T38"/>
      <c r="U38"/>
      <c r="V38"/>
    </row>
    <row r="39" spans="1:22" x14ac:dyDescent="0.25">
      <c r="A39" s="34" t="s">
        <v>659</v>
      </c>
      <c r="B39" s="2"/>
      <c r="C39" s="2"/>
      <c r="D39" s="2"/>
      <c r="E39" s="2"/>
      <c r="F39" s="2"/>
      <c r="G39" s="2"/>
      <c r="H39" s="2"/>
      <c r="J39" s="2"/>
      <c r="L39" s="2"/>
      <c r="M39" s="2"/>
      <c r="N39" s="2"/>
      <c r="O39" s="2"/>
      <c r="P39" s="2"/>
      <c r="Q39" s="2"/>
      <c r="R39" s="2"/>
      <c r="S39" s="2"/>
      <c r="T39"/>
      <c r="U39"/>
      <c r="V39"/>
    </row>
    <row r="40" spans="1:22" x14ac:dyDescent="0.25">
      <c r="A40" s="2"/>
      <c r="B40" s="2"/>
      <c r="C40" s="2"/>
      <c r="D40" s="2"/>
      <c r="E40" s="2"/>
      <c r="F40" s="2"/>
      <c r="G40" s="2"/>
      <c r="H40" s="2"/>
      <c r="J40" s="2"/>
      <c r="L40" s="2"/>
      <c r="M40" s="2"/>
      <c r="N40" s="2"/>
      <c r="O40" s="2"/>
      <c r="P40" s="2"/>
      <c r="Q40" s="2"/>
      <c r="R40" s="2"/>
      <c r="S40" s="2"/>
      <c r="T40"/>
      <c r="U40"/>
      <c r="V40"/>
    </row>
    <row r="41" spans="1:22" x14ac:dyDescent="0.25">
      <c r="A41" s="2" t="s">
        <v>626</v>
      </c>
      <c r="B41" s="2"/>
      <c r="C41" s="2"/>
      <c r="D41" s="2"/>
      <c r="E41" s="17" t="s">
        <v>277</v>
      </c>
      <c r="F41" s="35"/>
      <c r="G41" s="17" t="s">
        <v>277</v>
      </c>
      <c r="H41" s="2"/>
      <c r="I41" s="17" t="s">
        <v>277</v>
      </c>
      <c r="J41" s="20"/>
      <c r="K41" s="17">
        <v>1</v>
      </c>
      <c r="L41" s="2"/>
      <c r="M41" s="17" t="s">
        <v>277</v>
      </c>
      <c r="N41" s="11"/>
      <c r="O41" s="17" t="s">
        <v>277</v>
      </c>
      <c r="P41" s="2"/>
      <c r="Q41" s="2"/>
      <c r="R41" s="2"/>
      <c r="S41" s="2"/>
      <c r="T41"/>
      <c r="U41"/>
      <c r="V41"/>
    </row>
    <row r="42" spans="1:22" x14ac:dyDescent="0.25">
      <c r="A42" s="34" t="s">
        <v>627</v>
      </c>
      <c r="B42" s="2"/>
      <c r="C42" s="2"/>
      <c r="D42" s="2"/>
      <c r="E42" s="2"/>
      <c r="F42" s="2"/>
      <c r="G42" s="2"/>
      <c r="H42" s="2"/>
      <c r="J42" s="2"/>
      <c r="L42" s="2"/>
      <c r="M42" s="2"/>
      <c r="N42" s="2"/>
      <c r="O42" s="2"/>
      <c r="P42" s="2"/>
      <c r="Q42" s="2"/>
      <c r="R42" s="2"/>
      <c r="S42" s="2"/>
      <c r="T42"/>
      <c r="U42"/>
      <c r="V42"/>
    </row>
    <row r="43" spans="1:22" x14ac:dyDescent="0.25">
      <c r="A43" s="2"/>
      <c r="B43" s="2"/>
      <c r="C43" s="2"/>
      <c r="D43" s="2"/>
      <c r="E43" s="2"/>
      <c r="F43" s="2"/>
      <c r="G43" s="2"/>
      <c r="H43" s="2"/>
      <c r="J43" s="2"/>
      <c r="L43" s="2"/>
      <c r="M43" s="2"/>
      <c r="N43" s="2"/>
      <c r="O43" s="2"/>
      <c r="P43" s="2"/>
      <c r="Q43" s="2"/>
      <c r="R43" s="2"/>
      <c r="S43" s="2"/>
      <c r="T43"/>
      <c r="U43"/>
      <c r="V43"/>
    </row>
    <row r="44" spans="1:22" x14ac:dyDescent="0.25">
      <c r="A44" s="2" t="s">
        <v>628</v>
      </c>
      <c r="B44" s="2"/>
      <c r="C44" s="2"/>
      <c r="D44" s="2"/>
      <c r="E44" s="17" t="s">
        <v>277</v>
      </c>
      <c r="F44" s="212"/>
      <c r="G44" s="17" t="s">
        <v>277</v>
      </c>
      <c r="H44" s="2"/>
      <c r="I44" s="17">
        <v>2</v>
      </c>
      <c r="J44" s="11"/>
      <c r="K44" s="17">
        <v>5</v>
      </c>
      <c r="L44" s="2"/>
      <c r="M44" s="17" t="s">
        <v>277</v>
      </c>
      <c r="N44" s="11"/>
      <c r="O44" s="17" t="s">
        <v>277</v>
      </c>
      <c r="P44" s="2"/>
      <c r="Q44" s="2"/>
      <c r="R44" s="2"/>
      <c r="S44" s="2"/>
      <c r="T44"/>
      <c r="U44"/>
      <c r="V44"/>
    </row>
    <row r="45" spans="1:22" x14ac:dyDescent="0.25">
      <c r="A45" s="102" t="s">
        <v>629</v>
      </c>
      <c r="B45" s="9"/>
      <c r="C45" s="9"/>
      <c r="D45" s="9"/>
      <c r="E45" s="2"/>
      <c r="F45" s="2"/>
      <c r="G45" s="2"/>
      <c r="H45" s="2"/>
      <c r="J45" s="2"/>
      <c r="L45" s="2"/>
      <c r="M45" s="2"/>
      <c r="N45" s="2"/>
      <c r="O45" s="2"/>
      <c r="P45" s="2"/>
      <c r="Q45" s="2"/>
      <c r="R45" s="2"/>
      <c r="S45" s="2"/>
      <c r="T45"/>
      <c r="U45"/>
      <c r="V45"/>
    </row>
    <row r="46" spans="1:22" x14ac:dyDescent="0.25">
      <c r="A46" s="9" t="s">
        <v>398</v>
      </c>
      <c r="B46" s="9"/>
      <c r="C46" s="9"/>
      <c r="D46" s="9"/>
      <c r="E46" s="207" t="s">
        <v>277</v>
      </c>
      <c r="F46" s="208"/>
      <c r="G46" s="207" t="s">
        <v>277</v>
      </c>
      <c r="H46" s="14"/>
      <c r="I46" s="14">
        <v>4</v>
      </c>
      <c r="J46" s="206"/>
      <c r="K46" s="14">
        <v>6</v>
      </c>
      <c r="L46" s="14"/>
      <c r="M46" s="207" t="s">
        <v>277</v>
      </c>
      <c r="N46" s="208"/>
      <c r="O46" s="207" t="s">
        <v>277</v>
      </c>
      <c r="P46" s="11"/>
      <c r="Q46" s="2"/>
      <c r="R46" s="2"/>
      <c r="S46" s="2"/>
      <c r="T46"/>
      <c r="U46"/>
      <c r="V46"/>
    </row>
    <row r="47" spans="1:22" x14ac:dyDescent="0.25">
      <c r="A47" s="2"/>
      <c r="B47" s="2"/>
      <c r="C47" s="2"/>
      <c r="D47" s="2"/>
      <c r="E47" s="2"/>
      <c r="F47" s="2"/>
      <c r="G47" s="2"/>
      <c r="H47" s="2"/>
      <c r="I47" s="2"/>
      <c r="J47" s="2"/>
      <c r="K47" s="2"/>
      <c r="L47" s="2"/>
      <c r="M47" s="2"/>
      <c r="N47" s="2"/>
      <c r="O47" s="2"/>
      <c r="P47" s="2"/>
      <c r="Q47" s="2"/>
      <c r="R47" s="2"/>
      <c r="S47" s="2"/>
      <c r="T47"/>
      <c r="U47"/>
      <c r="V47"/>
    </row>
    <row r="48" spans="1:22" x14ac:dyDescent="0.25">
      <c r="A48" s="2" t="s">
        <v>824</v>
      </c>
      <c r="B48" s="2"/>
      <c r="C48" s="2"/>
      <c r="D48" s="2"/>
      <c r="E48" s="2"/>
      <c r="F48" s="2"/>
      <c r="G48" s="2"/>
      <c r="H48" s="2"/>
      <c r="I48" s="2"/>
      <c r="J48" s="2"/>
      <c r="K48" s="2"/>
      <c r="L48" s="2"/>
      <c r="M48" s="2"/>
      <c r="N48" s="2"/>
      <c r="O48" s="2"/>
      <c r="P48" s="2"/>
      <c r="Q48" s="2"/>
      <c r="R48" s="2"/>
      <c r="S48" s="2"/>
      <c r="T48" s="2"/>
      <c r="U48" s="2"/>
      <c r="V48" s="2"/>
    </row>
    <row r="49" spans="1:22" x14ac:dyDescent="0.25">
      <c r="A49" s="34" t="s">
        <v>630</v>
      </c>
      <c r="B49" s="2"/>
      <c r="C49" s="2"/>
      <c r="D49" s="2"/>
      <c r="E49" s="2"/>
      <c r="F49" s="2"/>
      <c r="G49" s="2"/>
      <c r="H49" s="2"/>
      <c r="I49" s="2"/>
      <c r="J49" s="2"/>
      <c r="K49" s="2"/>
      <c r="L49" s="2"/>
      <c r="M49" s="2"/>
      <c r="N49" s="2"/>
      <c r="O49" s="2"/>
      <c r="P49" s="2"/>
      <c r="Q49" s="2"/>
      <c r="R49" s="2"/>
      <c r="S49" s="2"/>
      <c r="T49" s="2"/>
      <c r="U49" s="2"/>
      <c r="V49" s="2"/>
    </row>
    <row r="50" spans="1:22" x14ac:dyDescent="0.25">
      <c r="A50"/>
      <c r="B50"/>
      <c r="C50"/>
      <c r="D50"/>
      <c r="E50"/>
      <c r="F50"/>
      <c r="G50"/>
      <c r="H50"/>
      <c r="I50"/>
      <c r="J50"/>
      <c r="K50"/>
      <c r="L50"/>
      <c r="M50"/>
      <c r="N50"/>
      <c r="O50"/>
      <c r="P50"/>
      <c r="Q50"/>
      <c r="R50"/>
      <c r="S50"/>
      <c r="T50"/>
      <c r="U50"/>
      <c r="V50"/>
    </row>
    <row r="51" spans="1:22" x14ac:dyDescent="0.25">
      <c r="A51"/>
      <c r="B51"/>
      <c r="C51"/>
      <c r="D51"/>
      <c r="E51"/>
      <c r="F51"/>
      <c r="G51"/>
      <c r="H51"/>
      <c r="I51"/>
      <c r="J51"/>
      <c r="K51"/>
      <c r="L51"/>
      <c r="M51"/>
      <c r="N51"/>
      <c r="O51"/>
      <c r="P51"/>
      <c r="Q51"/>
      <c r="R51"/>
      <c r="S51"/>
      <c r="T51"/>
      <c r="U51"/>
      <c r="V51"/>
    </row>
    <row r="52" spans="1:22" x14ac:dyDescent="0.25">
      <c r="A52"/>
      <c r="B52"/>
      <c r="C52"/>
      <c r="D52"/>
      <c r="E52"/>
      <c r="F52"/>
      <c r="G52"/>
      <c r="H52"/>
      <c r="I52"/>
      <c r="J52"/>
      <c r="K52"/>
      <c r="L52"/>
      <c r="M52"/>
      <c r="N52"/>
      <c r="O52"/>
      <c r="P52"/>
      <c r="Q52"/>
      <c r="R52"/>
      <c r="S52"/>
      <c r="T52"/>
      <c r="U52"/>
      <c r="V52"/>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X32"/>
  <sheetViews>
    <sheetView showGridLines="0" zoomScaleNormal="100" workbookViewId="0">
      <pane xSplit="4" ySplit="10" topLeftCell="E11" activePane="bottomRight" state="frozen"/>
      <selection pane="topRight" activeCell="E1" sqref="E1"/>
      <selection pane="bottomLeft" activeCell="A11" sqref="A11"/>
      <selection pane="bottomRight"/>
    </sheetView>
  </sheetViews>
  <sheetFormatPr defaultColWidth="8.5546875" defaultRowHeight="13.8" x14ac:dyDescent="0.25"/>
  <cols>
    <col min="1" max="1" width="13.44140625" style="118" customWidth="1"/>
    <col min="2" max="3" width="2.44140625" style="118" customWidth="1"/>
    <col min="4" max="4" width="8.44140625" style="118" customWidth="1"/>
    <col min="5" max="5" width="8.5546875" style="118"/>
    <col min="6" max="6" width="1.109375" style="118" customWidth="1"/>
    <col min="7" max="7" width="5" style="118" bestFit="1" customWidth="1"/>
    <col min="8" max="8" width="1.109375" style="118" customWidth="1"/>
    <col min="9" max="9" width="8.5546875" style="118"/>
    <col min="10" max="10" width="1.109375" style="118" customWidth="1"/>
    <col min="11" max="11" width="5" style="118" bestFit="1" customWidth="1"/>
    <col min="12" max="12" width="0.88671875" style="118" customWidth="1"/>
    <col min="13" max="13" width="7.44140625" style="118" bestFit="1" customWidth="1"/>
    <col min="14" max="14" width="1" style="118" customWidth="1"/>
    <col min="15" max="15" width="5" style="118" bestFit="1" customWidth="1"/>
    <col min="16" max="16" width="1" style="118" customWidth="1"/>
    <col min="17" max="17" width="8.5546875" style="118"/>
    <col min="18" max="18" width="0.88671875" style="118" customWidth="1"/>
    <col min="19" max="19" width="5" style="118" bestFit="1" customWidth="1"/>
    <col min="20" max="20" width="0.88671875" style="118" customWidth="1"/>
    <col min="21" max="21" width="8.109375" style="118" bestFit="1" customWidth="1"/>
    <col min="22" max="22" width="0.88671875" style="118" customWidth="1"/>
    <col min="23" max="23" width="5" style="118" bestFit="1" customWidth="1"/>
    <col min="24" max="16384" width="8.5546875" style="118"/>
  </cols>
  <sheetData>
    <row r="1" spans="1:24" x14ac:dyDescent="0.25">
      <c r="A1" s="1" t="s">
        <v>653</v>
      </c>
      <c r="B1" s="1" t="s">
        <v>829</v>
      </c>
      <c r="C1" s="1"/>
      <c r="E1" s="1"/>
      <c r="F1" s="1"/>
      <c r="G1" s="1"/>
      <c r="H1" s="1"/>
      <c r="I1" s="1"/>
      <c r="J1" s="1"/>
      <c r="K1" s="1"/>
      <c r="L1" s="1"/>
      <c r="M1" s="1"/>
      <c r="N1" s="1"/>
      <c r="O1" s="1"/>
      <c r="P1" s="1"/>
      <c r="Q1" s="1"/>
      <c r="R1" s="1"/>
      <c r="S1" s="1"/>
      <c r="T1" s="1"/>
      <c r="U1" s="1"/>
      <c r="V1" s="1"/>
      <c r="W1" s="1"/>
      <c r="X1" s="1"/>
    </row>
    <row r="2" spans="1:24" x14ac:dyDescent="0.25">
      <c r="A2" s="3"/>
      <c r="B2" s="39" t="s">
        <v>830</v>
      </c>
      <c r="C2" s="3"/>
      <c r="E2" s="3"/>
      <c r="F2" s="3"/>
      <c r="G2" s="3"/>
      <c r="H2" s="3"/>
      <c r="I2" s="3"/>
      <c r="J2" s="3"/>
      <c r="K2" s="3"/>
      <c r="L2" s="3"/>
      <c r="M2" s="3"/>
      <c r="N2" s="3"/>
      <c r="O2" s="3"/>
      <c r="P2" s="3"/>
      <c r="Q2" s="3"/>
      <c r="R2" s="3"/>
      <c r="S2" s="3"/>
      <c r="T2" s="3"/>
      <c r="U2" s="3"/>
      <c r="V2" s="3"/>
      <c r="W2" s="3"/>
      <c r="X2" s="3"/>
    </row>
    <row r="3" spans="1:24" x14ac:dyDescent="0.25">
      <c r="A3" s="8"/>
      <c r="B3" s="8"/>
      <c r="C3" s="8"/>
      <c r="D3" s="8"/>
      <c r="E3" s="8"/>
      <c r="F3" s="8"/>
      <c r="G3" s="8"/>
      <c r="H3" s="8"/>
      <c r="I3" s="8"/>
      <c r="J3" s="8"/>
      <c r="K3" s="8"/>
      <c r="L3" s="8"/>
      <c r="M3" s="8"/>
      <c r="N3" s="8"/>
      <c r="O3" s="8"/>
      <c r="P3" s="8"/>
      <c r="Q3" s="8"/>
      <c r="R3" s="8"/>
      <c r="S3" s="8"/>
      <c r="T3" s="8"/>
      <c r="U3" s="8"/>
      <c r="V3" s="8"/>
      <c r="W3" s="8"/>
      <c r="X3" s="3"/>
    </row>
    <row r="4" spans="1:24" x14ac:dyDescent="0.25">
      <c r="A4" s="2" t="s">
        <v>605</v>
      </c>
      <c r="B4" s="2"/>
      <c r="C4" s="2"/>
      <c r="D4" s="2"/>
      <c r="E4" s="2" t="s">
        <v>606</v>
      </c>
      <c r="F4" s="2"/>
      <c r="G4" s="2"/>
      <c r="H4" s="2"/>
      <c r="I4" s="2" t="s">
        <v>607</v>
      </c>
      <c r="J4" s="2"/>
      <c r="K4" s="2"/>
      <c r="L4" s="2"/>
      <c r="M4" s="2"/>
      <c r="N4" s="2"/>
      <c r="O4" s="2"/>
      <c r="P4" s="2"/>
      <c r="Q4" s="2"/>
      <c r="R4" s="2"/>
      <c r="S4" s="2"/>
      <c r="T4" s="2"/>
      <c r="U4" s="2"/>
      <c r="V4" s="2"/>
      <c r="W4" s="2"/>
      <c r="X4" s="2"/>
    </row>
    <row r="5" spans="1:24" x14ac:dyDescent="0.25">
      <c r="A5" s="34" t="s">
        <v>608</v>
      </c>
      <c r="B5" s="2"/>
      <c r="C5" s="2"/>
      <c r="D5" s="2"/>
      <c r="E5" s="2" t="s">
        <v>609</v>
      </c>
      <c r="F5" s="2"/>
      <c r="G5" s="2"/>
      <c r="H5" s="2"/>
      <c r="I5" s="102" t="s">
        <v>610</v>
      </c>
      <c r="J5" s="9"/>
      <c r="K5" s="9"/>
      <c r="L5" s="9"/>
      <c r="M5" s="9"/>
      <c r="N5" s="9"/>
      <c r="O5" s="9"/>
      <c r="P5" s="9"/>
      <c r="Q5" s="9"/>
      <c r="R5" s="9"/>
      <c r="S5" s="9"/>
      <c r="T5" s="9"/>
      <c r="U5" s="9"/>
      <c r="V5" s="9"/>
      <c r="W5" s="9"/>
      <c r="X5" s="2"/>
    </row>
    <row r="6" spans="1:24" x14ac:dyDescent="0.25">
      <c r="A6" s="2"/>
      <c r="B6" s="2"/>
      <c r="C6" s="2"/>
      <c r="D6" s="2"/>
      <c r="E6" s="34" t="s">
        <v>611</v>
      </c>
      <c r="F6" s="2"/>
      <c r="G6" s="2"/>
      <c r="H6" s="2"/>
      <c r="I6" s="2" t="s">
        <v>612</v>
      </c>
      <c r="J6" s="2"/>
      <c r="K6" s="2"/>
      <c r="L6" s="2"/>
      <c r="M6" s="2" t="s">
        <v>613</v>
      </c>
      <c r="N6" s="2"/>
      <c r="O6" s="2"/>
      <c r="P6" s="2"/>
      <c r="Q6" s="2" t="s">
        <v>614</v>
      </c>
      <c r="R6" s="2"/>
      <c r="S6" s="2"/>
      <c r="T6" s="2"/>
      <c r="U6" s="2" t="s">
        <v>615</v>
      </c>
      <c r="V6" s="2"/>
      <c r="W6" s="2"/>
      <c r="X6" s="2"/>
    </row>
    <row r="7" spans="1:24" x14ac:dyDescent="0.25">
      <c r="A7" s="2"/>
      <c r="B7" s="2"/>
      <c r="C7" s="2"/>
      <c r="D7" s="2"/>
      <c r="E7" s="34" t="s">
        <v>616</v>
      </c>
      <c r="F7" s="2"/>
      <c r="G7" s="2"/>
      <c r="H7" s="2"/>
      <c r="I7" s="2" t="s">
        <v>617</v>
      </c>
      <c r="J7" s="2"/>
      <c r="K7" s="2"/>
      <c r="L7" s="2"/>
      <c r="M7" s="34" t="s">
        <v>618</v>
      </c>
      <c r="N7" s="2"/>
      <c r="O7" s="2"/>
      <c r="P7" s="2"/>
      <c r="Q7" s="34" t="s">
        <v>619</v>
      </c>
      <c r="R7" s="2"/>
      <c r="S7" s="2"/>
      <c r="T7" s="2"/>
      <c r="U7" s="2" t="s">
        <v>620</v>
      </c>
      <c r="V7" s="2"/>
      <c r="W7" s="2"/>
      <c r="X7" s="2"/>
    </row>
    <row r="8" spans="1:24" x14ac:dyDescent="0.25">
      <c r="A8" s="2"/>
      <c r="B8" s="2"/>
      <c r="C8" s="2"/>
      <c r="D8" s="2"/>
      <c r="E8" s="2"/>
      <c r="F8" s="2"/>
      <c r="G8" s="2"/>
      <c r="H8" s="2"/>
      <c r="I8" s="34" t="s">
        <v>621</v>
      </c>
      <c r="J8" s="2"/>
      <c r="K8" s="2"/>
      <c r="L8" s="2"/>
      <c r="M8" s="2"/>
      <c r="N8" s="2"/>
      <c r="O8" s="2"/>
      <c r="P8" s="2"/>
      <c r="Q8" s="2"/>
      <c r="R8" s="2"/>
      <c r="S8" s="2"/>
      <c r="T8" s="2"/>
      <c r="U8" s="34" t="s">
        <v>622</v>
      </c>
      <c r="V8" s="2"/>
      <c r="W8" s="2"/>
      <c r="X8" s="2"/>
    </row>
    <row r="9" spans="1:24" x14ac:dyDescent="0.25">
      <c r="A9" s="9"/>
      <c r="B9" s="9"/>
      <c r="C9" s="9"/>
      <c r="D9" s="9"/>
      <c r="E9" s="9"/>
      <c r="F9" s="9"/>
      <c r="G9" s="9"/>
      <c r="H9" s="9"/>
      <c r="I9" s="102" t="s">
        <v>623</v>
      </c>
      <c r="J9" s="9"/>
      <c r="K9" s="9"/>
      <c r="L9" s="9"/>
      <c r="M9" s="9"/>
      <c r="N9" s="9"/>
      <c r="O9" s="9"/>
      <c r="P9" s="9"/>
      <c r="Q9" s="9"/>
      <c r="R9" s="9"/>
      <c r="S9" s="9"/>
      <c r="T9" s="9"/>
      <c r="U9" s="9"/>
      <c r="V9" s="9"/>
      <c r="W9" s="9"/>
      <c r="X9" s="2"/>
    </row>
    <row r="10" spans="1:24" s="273" customFormat="1" x14ac:dyDescent="0.25">
      <c r="A10" s="283"/>
      <c r="B10" s="283"/>
      <c r="C10" s="283"/>
      <c r="D10" s="283"/>
      <c r="E10" s="278">
        <v>2024</v>
      </c>
      <c r="F10" s="278"/>
      <c r="G10" s="278">
        <v>2025</v>
      </c>
      <c r="H10" s="278"/>
      <c r="I10" s="278">
        <v>2024</v>
      </c>
      <c r="J10" s="278"/>
      <c r="K10" s="278">
        <v>2025</v>
      </c>
      <c r="L10" s="278"/>
      <c r="M10" s="278">
        <v>2024</v>
      </c>
      <c r="N10" s="278"/>
      <c r="O10" s="278">
        <v>2025</v>
      </c>
      <c r="P10" s="278"/>
      <c r="Q10" s="278">
        <v>2024</v>
      </c>
      <c r="R10" s="278"/>
      <c r="S10" s="278">
        <v>2025</v>
      </c>
      <c r="T10" s="278"/>
      <c r="U10" s="278">
        <v>2024</v>
      </c>
      <c r="V10" s="278"/>
      <c r="W10" s="278">
        <v>2025</v>
      </c>
      <c r="X10" s="315"/>
    </row>
    <row r="11" spans="1:24" x14ac:dyDescent="0.25">
      <c r="A11" s="2"/>
      <c r="B11" s="2"/>
      <c r="C11" s="2"/>
      <c r="D11" s="2"/>
      <c r="E11" s="2"/>
      <c r="F11" s="2"/>
      <c r="G11" s="2"/>
      <c r="H11" s="2"/>
      <c r="I11" s="2"/>
      <c r="J11" s="2"/>
      <c r="K11" s="2"/>
      <c r="L11" s="2"/>
      <c r="M11" s="2"/>
      <c r="N11" s="2"/>
      <c r="O11" s="2"/>
      <c r="P11" s="2"/>
      <c r="Q11" s="2"/>
      <c r="R11" s="2"/>
      <c r="S11" s="2"/>
      <c r="T11" s="2"/>
      <c r="U11" s="2"/>
      <c r="V11" s="2"/>
      <c r="W11" s="2"/>
      <c r="X11" s="2"/>
    </row>
    <row r="12" spans="1:24" x14ac:dyDescent="0.25">
      <c r="A12" s="2" t="s">
        <v>4</v>
      </c>
      <c r="B12" s="2"/>
      <c r="C12" s="2"/>
      <c r="D12" s="2"/>
      <c r="E12" s="17" t="s">
        <v>277</v>
      </c>
      <c r="F12" s="17"/>
      <c r="G12" s="17">
        <v>3</v>
      </c>
      <c r="H12" s="17"/>
      <c r="I12" s="17" t="s">
        <v>277</v>
      </c>
      <c r="J12" s="17"/>
      <c r="K12" s="17">
        <v>1</v>
      </c>
      <c r="L12" s="17"/>
      <c r="M12" s="17" t="s">
        <v>277</v>
      </c>
      <c r="N12" s="17"/>
      <c r="O12" s="17" t="s">
        <v>277</v>
      </c>
      <c r="P12" s="17"/>
      <c r="Q12" s="17" t="s">
        <v>277</v>
      </c>
      <c r="R12" s="17"/>
      <c r="S12" s="17">
        <v>1</v>
      </c>
      <c r="T12" s="17"/>
      <c r="U12" s="17" t="s">
        <v>277</v>
      </c>
      <c r="V12" s="11"/>
      <c r="W12" s="17">
        <v>1</v>
      </c>
      <c r="X12" s="2"/>
    </row>
    <row r="13" spans="1:24" x14ac:dyDescent="0.25">
      <c r="A13" s="34" t="s">
        <v>624</v>
      </c>
      <c r="B13" s="2"/>
      <c r="C13" s="2"/>
      <c r="D13" s="2"/>
      <c r="F13" s="2"/>
      <c r="H13" s="2"/>
      <c r="J13" s="2"/>
      <c r="L13" s="2"/>
      <c r="N13" s="2"/>
      <c r="P13" s="2"/>
      <c r="R13" s="2"/>
      <c r="T13" s="2"/>
      <c r="V13" s="2"/>
      <c r="X13" s="2"/>
    </row>
    <row r="14" spans="1:24" x14ac:dyDescent="0.25">
      <c r="A14" s="34" t="s">
        <v>10</v>
      </c>
      <c r="B14" s="2"/>
      <c r="C14" s="2"/>
      <c r="D14" s="2"/>
      <c r="F14" s="2"/>
      <c r="H14" s="2"/>
      <c r="J14" s="2"/>
      <c r="L14" s="2"/>
      <c r="N14" s="2"/>
      <c r="P14" s="2"/>
      <c r="R14" s="2"/>
      <c r="T14" s="2"/>
      <c r="V14" s="2"/>
      <c r="X14" s="2"/>
    </row>
    <row r="15" spans="1:24" x14ac:dyDescent="0.25">
      <c r="A15" s="2"/>
      <c r="B15" s="2"/>
      <c r="C15" s="2"/>
      <c r="D15" s="2"/>
      <c r="F15" s="2"/>
      <c r="H15" s="2"/>
      <c r="J15" s="2"/>
      <c r="L15" s="2"/>
      <c r="N15" s="2"/>
      <c r="P15" s="2"/>
      <c r="R15" s="2"/>
      <c r="T15" s="2"/>
      <c r="V15" s="2"/>
      <c r="X15" s="2"/>
    </row>
    <row r="16" spans="1:24" x14ac:dyDescent="0.25">
      <c r="A16" s="2" t="s">
        <v>658</v>
      </c>
      <c r="B16" s="2"/>
      <c r="C16" s="2"/>
      <c r="D16" s="2"/>
      <c r="E16" s="17">
        <v>1</v>
      </c>
      <c r="F16" s="11"/>
      <c r="G16" s="17" t="s">
        <v>277</v>
      </c>
      <c r="H16" s="2"/>
      <c r="I16" s="17" t="s">
        <v>277</v>
      </c>
      <c r="J16" s="2"/>
      <c r="K16" s="17" t="s">
        <v>277</v>
      </c>
      <c r="L16" s="2"/>
      <c r="M16" s="17">
        <v>1</v>
      </c>
      <c r="N16" s="17"/>
      <c r="O16" s="17" t="s">
        <v>277</v>
      </c>
      <c r="P16" s="2"/>
      <c r="Q16" s="17" t="s">
        <v>277</v>
      </c>
      <c r="R16" s="11"/>
      <c r="S16" s="17" t="s">
        <v>277</v>
      </c>
      <c r="T16" s="2"/>
      <c r="U16" s="17" t="s">
        <v>277</v>
      </c>
      <c r="V16" s="11"/>
      <c r="W16" s="17" t="s">
        <v>277</v>
      </c>
      <c r="X16" s="2"/>
    </row>
    <row r="17" spans="1:24" x14ac:dyDescent="0.25">
      <c r="A17" s="34" t="s">
        <v>625</v>
      </c>
      <c r="B17" s="2"/>
      <c r="C17" s="2"/>
      <c r="D17" s="2"/>
      <c r="E17" s="17"/>
      <c r="F17" s="2"/>
      <c r="G17" s="17"/>
      <c r="H17" s="2"/>
      <c r="J17" s="2"/>
      <c r="L17" s="2"/>
      <c r="M17" s="17"/>
      <c r="N17" s="2"/>
      <c r="O17" s="17"/>
      <c r="P17" s="2"/>
      <c r="R17" s="2"/>
      <c r="T17" s="2"/>
      <c r="V17" s="2"/>
      <c r="X17" s="2"/>
    </row>
    <row r="18" spans="1:24" x14ac:dyDescent="0.25">
      <c r="A18" s="34" t="s">
        <v>659</v>
      </c>
      <c r="B18" s="2"/>
      <c r="C18" s="2"/>
      <c r="D18" s="2"/>
      <c r="E18" s="17"/>
      <c r="F18" s="2"/>
      <c r="G18" s="17"/>
      <c r="H18" s="2"/>
      <c r="J18" s="2"/>
      <c r="L18" s="2"/>
      <c r="M18" s="17"/>
      <c r="N18" s="2"/>
      <c r="O18" s="17"/>
      <c r="P18" s="2"/>
      <c r="R18" s="2"/>
      <c r="T18" s="2"/>
      <c r="V18" s="2"/>
      <c r="X18" s="2"/>
    </row>
    <row r="19" spans="1:24" x14ac:dyDescent="0.25">
      <c r="A19" s="2"/>
      <c r="B19" s="2"/>
      <c r="C19" s="2"/>
      <c r="D19" s="2"/>
      <c r="E19" s="17"/>
      <c r="F19" s="2"/>
      <c r="G19" s="17"/>
      <c r="H19" s="2"/>
      <c r="J19" s="2"/>
      <c r="L19" s="2"/>
      <c r="M19" s="17"/>
      <c r="N19" s="2"/>
      <c r="O19" s="17"/>
      <c r="P19" s="2"/>
      <c r="R19" s="2"/>
      <c r="T19" s="2"/>
      <c r="V19" s="2"/>
      <c r="X19" s="2"/>
    </row>
    <row r="20" spans="1:24" x14ac:dyDescent="0.25">
      <c r="A20" s="2" t="s">
        <v>626</v>
      </c>
      <c r="B20" s="2"/>
      <c r="C20" s="2"/>
      <c r="D20" s="2"/>
      <c r="E20" s="17" t="s">
        <v>277</v>
      </c>
      <c r="F20" s="11"/>
      <c r="G20" s="17">
        <v>2</v>
      </c>
      <c r="H20" s="2"/>
      <c r="I20" s="17" t="s">
        <v>277</v>
      </c>
      <c r="J20" s="2"/>
      <c r="K20" s="17" t="s">
        <v>277</v>
      </c>
      <c r="L20" s="2"/>
      <c r="M20" s="17" t="s">
        <v>277</v>
      </c>
      <c r="N20" s="20"/>
      <c r="O20" s="17">
        <v>1</v>
      </c>
      <c r="P20" s="17"/>
      <c r="Q20" s="17" t="s">
        <v>277</v>
      </c>
      <c r="R20" s="17"/>
      <c r="S20" s="17" t="s">
        <v>277</v>
      </c>
      <c r="T20" s="2"/>
      <c r="U20" s="17" t="s">
        <v>277</v>
      </c>
      <c r="V20" s="20"/>
      <c r="W20" s="17">
        <v>1</v>
      </c>
      <c r="X20" s="2"/>
    </row>
    <row r="21" spans="1:24" x14ac:dyDescent="0.25">
      <c r="A21" s="34" t="s">
        <v>627</v>
      </c>
      <c r="B21" s="2"/>
      <c r="C21" s="2"/>
      <c r="D21" s="2"/>
      <c r="E21" s="17"/>
      <c r="F21" s="2"/>
      <c r="G21" s="17"/>
      <c r="H21" s="2"/>
      <c r="J21" s="2"/>
      <c r="L21" s="2"/>
      <c r="M21" s="17"/>
      <c r="N21" s="2"/>
      <c r="O21" s="17"/>
      <c r="P21" s="2"/>
      <c r="R21" s="2"/>
      <c r="T21" s="2"/>
      <c r="V21" s="2"/>
      <c r="X21" s="2"/>
    </row>
    <row r="22" spans="1:24" x14ac:dyDescent="0.25">
      <c r="A22" s="2"/>
      <c r="B22" s="2"/>
      <c r="C22" s="2"/>
      <c r="D22" s="2"/>
      <c r="E22" s="17"/>
      <c r="F22" s="2"/>
      <c r="G22" s="17"/>
      <c r="H22" s="2"/>
      <c r="J22" s="2"/>
      <c r="L22" s="2"/>
      <c r="M22" s="17"/>
      <c r="N22" s="2"/>
      <c r="O22" s="17"/>
      <c r="P22" s="2"/>
      <c r="R22" s="2"/>
      <c r="T22" s="2"/>
      <c r="V22" s="2"/>
      <c r="X22" s="2"/>
    </row>
    <row r="23" spans="1:24" x14ac:dyDescent="0.25">
      <c r="A23" s="2" t="s">
        <v>628</v>
      </c>
      <c r="B23" s="2"/>
      <c r="C23" s="2"/>
      <c r="D23" s="2"/>
      <c r="E23" s="17">
        <v>2</v>
      </c>
      <c r="F23" s="11"/>
      <c r="G23" s="17">
        <v>3</v>
      </c>
      <c r="H23" s="2"/>
      <c r="I23" s="17" t="s">
        <v>277</v>
      </c>
      <c r="J23" s="2"/>
      <c r="K23" s="17">
        <v>1</v>
      </c>
      <c r="L23" s="2"/>
      <c r="M23" s="17">
        <v>1</v>
      </c>
      <c r="N23" s="20"/>
      <c r="O23" s="17" t="s">
        <v>277</v>
      </c>
      <c r="P23" s="2"/>
      <c r="Q23" s="17" t="s">
        <v>277</v>
      </c>
      <c r="R23" s="11"/>
      <c r="S23" s="17" t="s">
        <v>277</v>
      </c>
      <c r="T23" s="2"/>
      <c r="U23" s="2">
        <v>1</v>
      </c>
      <c r="V23" s="20"/>
      <c r="W23" s="2">
        <v>2</v>
      </c>
      <c r="X23" s="2"/>
    </row>
    <row r="24" spans="1:24" x14ac:dyDescent="0.25">
      <c r="A24" s="102" t="s">
        <v>629</v>
      </c>
      <c r="B24" s="9"/>
      <c r="C24" s="9"/>
      <c r="D24" s="9"/>
      <c r="F24" s="2"/>
      <c r="H24" s="2"/>
      <c r="J24" s="2"/>
      <c r="L24" s="2"/>
      <c r="N24" s="2"/>
      <c r="P24" s="2"/>
      <c r="R24" s="2"/>
      <c r="T24" s="2"/>
      <c r="V24" s="2"/>
      <c r="X24" s="2"/>
    </row>
    <row r="25" spans="1:24" x14ac:dyDescent="0.25">
      <c r="A25" s="9" t="s">
        <v>398</v>
      </c>
      <c r="B25" s="9"/>
      <c r="C25" s="9"/>
      <c r="D25" s="9"/>
      <c r="E25" s="14">
        <v>3</v>
      </c>
      <c r="F25" s="206"/>
      <c r="G25" s="14">
        <v>8</v>
      </c>
      <c r="H25" s="14"/>
      <c r="I25" s="207" t="s">
        <v>277</v>
      </c>
      <c r="J25" s="14"/>
      <c r="K25" s="207">
        <v>2</v>
      </c>
      <c r="L25" s="14"/>
      <c r="M25" s="207">
        <v>2</v>
      </c>
      <c r="N25" s="206"/>
      <c r="O25" s="207">
        <v>1</v>
      </c>
      <c r="P25" s="14"/>
      <c r="Q25" s="207" t="s">
        <v>277</v>
      </c>
      <c r="R25" s="206"/>
      <c r="S25" s="207">
        <v>1</v>
      </c>
      <c r="T25" s="14"/>
      <c r="U25" s="14">
        <v>1</v>
      </c>
      <c r="V25" s="206"/>
      <c r="W25" s="14">
        <v>4</v>
      </c>
      <c r="X25" s="2"/>
    </row>
    <row r="26" spans="1:24" x14ac:dyDescent="0.25">
      <c r="A26" s="2"/>
      <c r="B26" s="2"/>
      <c r="C26" s="2"/>
      <c r="D26" s="2"/>
      <c r="E26" s="2"/>
      <c r="F26" s="2"/>
      <c r="G26" s="2"/>
      <c r="H26" s="2"/>
      <c r="I26" s="2"/>
      <c r="J26" s="2"/>
      <c r="K26" s="2"/>
      <c r="L26" s="2"/>
      <c r="M26" s="2"/>
      <c r="N26" s="2"/>
      <c r="O26" s="82"/>
      <c r="P26" s="82"/>
      <c r="Q26" s="82"/>
      <c r="R26" s="82"/>
      <c r="S26" s="82"/>
      <c r="T26" s="82"/>
      <c r="U26" s="82"/>
      <c r="V26" s="82"/>
      <c r="W26" s="82"/>
      <c r="X26" s="2"/>
    </row>
    <row r="27" spans="1:24" x14ac:dyDescent="0.25">
      <c r="A27" s="2" t="s">
        <v>824</v>
      </c>
      <c r="B27" s="2"/>
      <c r="C27" s="2"/>
      <c r="D27" s="2"/>
      <c r="E27" s="2"/>
      <c r="F27" s="2"/>
      <c r="G27" s="2"/>
      <c r="H27" s="2"/>
      <c r="I27" s="2"/>
      <c r="J27" s="2"/>
      <c r="K27" s="2"/>
      <c r="L27" s="2"/>
      <c r="M27" s="2"/>
      <c r="N27" s="2"/>
      <c r="O27" s="2"/>
      <c r="P27" s="2"/>
      <c r="Q27" s="2"/>
      <c r="R27" s="2"/>
      <c r="S27" s="2"/>
      <c r="T27" s="2"/>
      <c r="U27" s="2"/>
      <c r="V27" s="2"/>
      <c r="W27" s="2"/>
      <c r="X27" s="2"/>
    </row>
    <row r="28" spans="1:24" x14ac:dyDescent="0.25">
      <c r="A28" s="34" t="s">
        <v>630</v>
      </c>
      <c r="B28" s="2"/>
      <c r="C28" s="2"/>
      <c r="D28" s="2"/>
      <c r="E28" s="2"/>
      <c r="F28" s="2"/>
      <c r="G28" s="2"/>
      <c r="H28" s="2"/>
      <c r="I28" s="2"/>
      <c r="J28" s="2"/>
      <c r="K28" s="2"/>
      <c r="L28" s="2"/>
      <c r="M28" s="2"/>
      <c r="N28" s="2"/>
      <c r="O28" s="2"/>
      <c r="P28" s="2"/>
      <c r="Q28" s="2"/>
      <c r="R28" s="2"/>
      <c r="S28" s="2"/>
      <c r="T28" s="2"/>
      <c r="U28" s="2"/>
      <c r="V28" s="2"/>
      <c r="W28" s="2"/>
      <c r="X28" s="2"/>
    </row>
    <row r="29" spans="1:24" x14ac:dyDescent="0.25">
      <c r="A29"/>
      <c r="B29"/>
      <c r="C29"/>
      <c r="D29"/>
      <c r="E29"/>
      <c r="F29"/>
      <c r="G29"/>
      <c r="H29"/>
      <c r="I29"/>
      <c r="J29"/>
      <c r="K29"/>
      <c r="L29"/>
      <c r="M29"/>
      <c r="N29"/>
      <c r="O29"/>
      <c r="P29"/>
      <c r="Q29"/>
      <c r="R29"/>
      <c r="S29"/>
      <c r="T29"/>
      <c r="U29"/>
      <c r="V29"/>
      <c r="W29"/>
      <c r="X29"/>
    </row>
    <row r="30" spans="1:24" x14ac:dyDescent="0.25">
      <c r="A30"/>
      <c r="B30"/>
      <c r="C30"/>
      <c r="D30"/>
      <c r="E30"/>
      <c r="F30"/>
      <c r="G30"/>
      <c r="H30"/>
      <c r="I30"/>
      <c r="J30"/>
      <c r="K30"/>
      <c r="L30"/>
      <c r="M30"/>
      <c r="N30"/>
      <c r="O30"/>
      <c r="P30"/>
      <c r="Q30"/>
      <c r="R30"/>
      <c r="S30"/>
      <c r="T30"/>
      <c r="U30"/>
      <c r="V30"/>
      <c r="W30"/>
      <c r="X30"/>
    </row>
    <row r="31" spans="1:24" x14ac:dyDescent="0.25">
      <c r="A31"/>
      <c r="B31"/>
      <c r="C31"/>
      <c r="D31"/>
      <c r="E31"/>
      <c r="F31"/>
      <c r="G31"/>
      <c r="H31"/>
      <c r="I31"/>
      <c r="J31"/>
      <c r="K31"/>
      <c r="L31"/>
      <c r="M31"/>
      <c r="N31"/>
      <c r="O31"/>
      <c r="P31"/>
      <c r="Q31"/>
      <c r="R31"/>
      <c r="S31"/>
      <c r="T31"/>
      <c r="U31"/>
      <c r="V31"/>
      <c r="W31"/>
      <c r="X31"/>
    </row>
    <row r="32" spans="1:24" x14ac:dyDescent="0.25">
      <c r="A32"/>
      <c r="B32"/>
      <c r="C32"/>
      <c r="D32"/>
      <c r="E32"/>
      <c r="F32"/>
      <c r="G32"/>
      <c r="H32"/>
      <c r="I32"/>
      <c r="J32"/>
      <c r="K32"/>
      <c r="L32"/>
      <c r="M32"/>
      <c r="N32"/>
      <c r="O32"/>
      <c r="P32"/>
      <c r="Q32"/>
      <c r="R32"/>
      <c r="S32"/>
      <c r="T32"/>
      <c r="U32"/>
      <c r="V32"/>
      <c r="W32"/>
      <c r="X32"/>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U52"/>
  <sheetViews>
    <sheetView showGridLines="0" zoomScaleNormal="100" workbookViewId="0">
      <pane xSplit="5" ySplit="9" topLeftCell="F10" activePane="bottomRight" state="frozen"/>
      <selection pane="topRight" activeCell="F1" sqref="F1"/>
      <selection pane="bottomLeft" activeCell="A10" sqref="A10"/>
      <selection pane="bottomRight"/>
    </sheetView>
  </sheetViews>
  <sheetFormatPr defaultColWidth="8.5546875" defaultRowHeight="13.8" x14ac:dyDescent="0.25"/>
  <cols>
    <col min="1" max="1" width="13.109375" style="118" customWidth="1"/>
    <col min="2" max="2" width="4.88671875" style="118" customWidth="1"/>
    <col min="3" max="3" width="2.44140625" style="118" customWidth="1"/>
    <col min="4" max="5" width="8.5546875" style="118"/>
    <col min="6" max="6" width="8.5546875" style="118" customWidth="1"/>
    <col min="7" max="7" width="1.109375" style="118" customWidth="1"/>
    <col min="8" max="8" width="5.5546875" style="118" customWidth="1"/>
    <col min="9" max="9" width="1.109375" style="118" customWidth="1"/>
    <col min="10" max="10" width="8.5546875" style="118"/>
    <col min="11" max="11" width="1.44140625" style="118" customWidth="1"/>
    <col min="12" max="12" width="5" style="118" bestFit="1" customWidth="1"/>
    <col min="13" max="13" width="4.44140625" style="118" customWidth="1"/>
    <col min="14" max="14" width="8.5546875" style="118"/>
    <col min="15" max="15" width="1" style="118" customWidth="1"/>
    <col min="16" max="16" width="5" style="118" bestFit="1" customWidth="1"/>
    <col min="17" max="17" width="4.5546875" style="118" customWidth="1"/>
    <col min="18" max="18" width="8.5546875" style="118"/>
    <col min="19" max="19" width="1.44140625" style="118" customWidth="1"/>
    <col min="20" max="20" width="8.109375" style="118" customWidth="1"/>
    <col min="21" max="16384" width="8.5546875" style="118"/>
  </cols>
  <sheetData>
    <row r="1" spans="1:21" x14ac:dyDescent="0.25">
      <c r="A1" s="1" t="s">
        <v>654</v>
      </c>
      <c r="B1" s="1" t="s">
        <v>831</v>
      </c>
      <c r="C1" s="1"/>
      <c r="D1" s="1"/>
      <c r="F1" s="1"/>
      <c r="G1" s="1"/>
      <c r="H1" s="1"/>
      <c r="I1" s="1"/>
      <c r="J1" s="1"/>
      <c r="K1" s="1"/>
      <c r="L1" s="1"/>
      <c r="M1" s="1"/>
      <c r="N1" s="1"/>
      <c r="O1" s="1"/>
      <c r="P1" s="1"/>
      <c r="Q1" s="1"/>
      <c r="R1" s="1"/>
      <c r="S1" s="1"/>
      <c r="T1" s="1"/>
      <c r="U1"/>
    </row>
    <row r="2" spans="1:21" x14ac:dyDescent="0.25">
      <c r="A2" s="3"/>
      <c r="B2" s="39" t="s">
        <v>832</v>
      </c>
      <c r="C2" s="3"/>
      <c r="D2" s="3"/>
      <c r="F2" s="3"/>
      <c r="G2" s="3"/>
      <c r="H2" s="3"/>
      <c r="I2" s="3"/>
      <c r="J2" s="3"/>
      <c r="K2" s="3"/>
      <c r="L2" s="3"/>
      <c r="M2" s="3"/>
      <c r="N2" s="3"/>
      <c r="O2" s="3"/>
      <c r="P2" s="3"/>
      <c r="Q2" s="3"/>
      <c r="R2" s="3"/>
      <c r="S2" s="3"/>
      <c r="T2" s="3"/>
      <c r="U2"/>
    </row>
    <row r="3" spans="1:21" x14ac:dyDescent="0.25">
      <c r="A3" s="8"/>
      <c r="B3" s="8"/>
      <c r="C3" s="8"/>
      <c r="D3" s="8"/>
      <c r="E3" s="8"/>
      <c r="F3" s="8"/>
      <c r="G3" s="8"/>
      <c r="H3" s="8"/>
      <c r="I3" s="8"/>
      <c r="J3" s="8"/>
      <c r="K3" s="8"/>
      <c r="L3" s="8"/>
      <c r="M3" s="8"/>
      <c r="N3" s="8"/>
      <c r="O3" s="8"/>
      <c r="P3" s="8"/>
      <c r="Q3" s="8"/>
      <c r="R3" s="214"/>
      <c r="S3" s="214"/>
      <c r="T3" s="214"/>
      <c r="U3"/>
    </row>
    <row r="4" spans="1:21" x14ac:dyDescent="0.25">
      <c r="A4" s="2" t="s">
        <v>605</v>
      </c>
      <c r="B4" s="2"/>
      <c r="C4" s="2"/>
      <c r="D4" s="2"/>
      <c r="E4" s="2"/>
      <c r="F4" s="2" t="s">
        <v>632</v>
      </c>
      <c r="G4" s="2"/>
      <c r="H4" s="2"/>
      <c r="I4" s="2"/>
      <c r="J4" s="2" t="s">
        <v>633</v>
      </c>
      <c r="K4" s="2"/>
      <c r="L4" s="2"/>
      <c r="M4" s="2"/>
      <c r="N4" s="2"/>
      <c r="O4" s="2"/>
      <c r="P4" s="2"/>
      <c r="Q4" s="2"/>
      <c r="R4" s="209"/>
      <c r="S4" s="209"/>
      <c r="T4" s="209"/>
      <c r="U4"/>
    </row>
    <row r="5" spans="1:21" x14ac:dyDescent="0.25">
      <c r="A5" s="34" t="s">
        <v>608</v>
      </c>
      <c r="B5" s="2"/>
      <c r="C5" s="2"/>
      <c r="D5" s="2"/>
      <c r="E5" s="2"/>
      <c r="F5" s="2" t="s">
        <v>634</v>
      </c>
      <c r="G5" s="2"/>
      <c r="H5" s="2"/>
      <c r="I5" s="2"/>
      <c r="J5" s="102" t="s">
        <v>635</v>
      </c>
      <c r="K5" s="9"/>
      <c r="L5" s="9"/>
      <c r="M5" s="9"/>
      <c r="N5" s="9"/>
      <c r="O5" s="9"/>
      <c r="P5" s="9"/>
      <c r="Q5" s="9"/>
      <c r="R5" s="210"/>
      <c r="S5" s="210"/>
      <c r="T5" s="210"/>
      <c r="U5"/>
    </row>
    <row r="6" spans="1:21" x14ac:dyDescent="0.25">
      <c r="A6" s="2"/>
      <c r="B6" s="2"/>
      <c r="C6" s="2"/>
      <c r="D6" s="2"/>
      <c r="E6" s="2"/>
      <c r="F6" s="2" t="s">
        <v>636</v>
      </c>
      <c r="G6" s="2"/>
      <c r="H6" s="2"/>
      <c r="I6" s="2"/>
      <c r="J6" s="2" t="s">
        <v>637</v>
      </c>
      <c r="K6" s="2"/>
      <c r="L6" s="2"/>
      <c r="M6" s="2"/>
      <c r="N6" s="2" t="s">
        <v>655</v>
      </c>
      <c r="O6" s="2"/>
      <c r="P6" s="2"/>
      <c r="Q6" s="2"/>
      <c r="R6" s="2" t="s">
        <v>639</v>
      </c>
      <c r="S6" s="2"/>
      <c r="T6" s="2"/>
      <c r="U6"/>
    </row>
    <row r="7" spans="1:21" x14ac:dyDescent="0.25">
      <c r="A7" s="2"/>
      <c r="B7" s="2"/>
      <c r="C7" s="2"/>
      <c r="D7" s="2"/>
      <c r="E7" s="2"/>
      <c r="F7" s="34" t="s">
        <v>640</v>
      </c>
      <c r="G7" s="2"/>
      <c r="H7" s="2"/>
      <c r="I7" s="2"/>
      <c r="J7" s="34" t="s">
        <v>641</v>
      </c>
      <c r="K7" s="2"/>
      <c r="L7" s="2"/>
      <c r="M7" s="2"/>
      <c r="N7" s="34" t="s">
        <v>642</v>
      </c>
      <c r="O7" s="2"/>
      <c r="P7" s="2"/>
      <c r="Q7" s="2"/>
      <c r="R7" s="34" t="s">
        <v>643</v>
      </c>
      <c r="S7" s="2"/>
      <c r="T7" s="2"/>
      <c r="U7"/>
    </row>
    <row r="8" spans="1:21" x14ac:dyDescent="0.25">
      <c r="A8" s="9"/>
      <c r="B8" s="9"/>
      <c r="C8" s="9"/>
      <c r="D8" s="9"/>
      <c r="E8" s="9"/>
      <c r="F8" s="102" t="s">
        <v>644</v>
      </c>
      <c r="G8" s="9"/>
      <c r="H8" s="9"/>
      <c r="I8" s="9"/>
      <c r="J8" s="9"/>
      <c r="K8" s="9"/>
      <c r="L8" s="9"/>
      <c r="M8" s="9"/>
      <c r="N8" s="9"/>
      <c r="O8" s="9"/>
      <c r="P8" s="9"/>
      <c r="Q8" s="9"/>
      <c r="R8" s="9"/>
      <c r="S8" s="9"/>
      <c r="T8" s="9"/>
      <c r="U8"/>
    </row>
    <row r="9" spans="1:21" s="273" customFormat="1" x14ac:dyDescent="0.25">
      <c r="A9" s="283"/>
      <c r="B9" s="283"/>
      <c r="C9" s="283"/>
      <c r="D9" s="283"/>
      <c r="E9" s="283"/>
      <c r="F9" s="283">
        <v>2024</v>
      </c>
      <c r="G9" s="283"/>
      <c r="H9" s="283">
        <v>2025</v>
      </c>
      <c r="I9" s="283"/>
      <c r="J9" s="283">
        <v>2024</v>
      </c>
      <c r="K9" s="283"/>
      <c r="L9" s="283">
        <v>2025</v>
      </c>
      <c r="M9" s="283"/>
      <c r="N9" s="283">
        <v>2024</v>
      </c>
      <c r="O9" s="283"/>
      <c r="P9" s="283">
        <v>2025</v>
      </c>
      <c r="Q9" s="283"/>
      <c r="R9" s="283">
        <v>2024</v>
      </c>
      <c r="S9" s="283"/>
      <c r="T9" s="283">
        <v>2025</v>
      </c>
      <c r="U9" s="1"/>
    </row>
    <row r="10" spans="1:21" x14ac:dyDescent="0.25">
      <c r="A10" s="2"/>
      <c r="B10" s="2"/>
      <c r="C10" s="2"/>
      <c r="D10" s="2"/>
      <c r="E10" s="2"/>
      <c r="F10" s="2"/>
      <c r="G10" s="2"/>
      <c r="H10" s="2"/>
      <c r="I10" s="2"/>
      <c r="J10" s="2"/>
      <c r="K10" s="2"/>
      <c r="L10" s="2"/>
      <c r="M10" s="2"/>
      <c r="N10" s="2"/>
      <c r="O10" s="2"/>
      <c r="P10" s="2"/>
      <c r="Q10" s="2"/>
      <c r="R10" s="209"/>
      <c r="S10" s="209"/>
      <c r="T10" s="209"/>
      <c r="U10"/>
    </row>
    <row r="11" spans="1:21" x14ac:dyDescent="0.25">
      <c r="A11" s="2" t="s">
        <v>4</v>
      </c>
      <c r="B11" s="2"/>
      <c r="C11" s="2"/>
      <c r="D11" s="2"/>
      <c r="E11" s="2"/>
      <c r="F11" s="17" t="s">
        <v>277</v>
      </c>
      <c r="G11" s="17"/>
      <c r="H11" s="17" t="s">
        <v>277</v>
      </c>
      <c r="I11" s="17"/>
      <c r="J11" s="17" t="s">
        <v>277</v>
      </c>
      <c r="K11" s="17"/>
      <c r="L11" s="17" t="s">
        <v>277</v>
      </c>
      <c r="M11" s="17"/>
      <c r="N11" s="17" t="s">
        <v>277</v>
      </c>
      <c r="O11" s="17"/>
      <c r="P11" s="17">
        <v>2</v>
      </c>
      <c r="Q11" s="17"/>
      <c r="R11" s="17" t="s">
        <v>277</v>
      </c>
      <c r="S11" s="211"/>
      <c r="T11" s="17" t="s">
        <v>277</v>
      </c>
      <c r="U11"/>
    </row>
    <row r="12" spans="1:21" x14ac:dyDescent="0.25">
      <c r="A12" s="34" t="s">
        <v>624</v>
      </c>
      <c r="B12" s="2"/>
      <c r="C12" s="2"/>
      <c r="D12" s="2"/>
      <c r="E12" s="2"/>
      <c r="G12" s="2"/>
      <c r="I12" s="2"/>
      <c r="K12" s="2"/>
      <c r="M12" s="2"/>
      <c r="O12" s="2"/>
      <c r="Q12" s="2"/>
      <c r="S12" s="211"/>
      <c r="U12"/>
    </row>
    <row r="13" spans="1:21" x14ac:dyDescent="0.25">
      <c r="A13" s="34" t="s">
        <v>10</v>
      </c>
      <c r="B13" s="2"/>
      <c r="C13" s="2"/>
      <c r="D13" s="2"/>
      <c r="E13" s="2"/>
      <c r="G13" s="2"/>
      <c r="I13" s="2"/>
      <c r="K13" s="2"/>
      <c r="M13" s="2"/>
      <c r="O13" s="2"/>
      <c r="Q13" s="2"/>
      <c r="S13" s="211"/>
      <c r="U13"/>
    </row>
    <row r="14" spans="1:21" x14ac:dyDescent="0.25">
      <c r="A14" s="2"/>
      <c r="B14" s="2"/>
      <c r="C14" s="2"/>
      <c r="D14" s="2"/>
      <c r="E14" s="2"/>
      <c r="G14" s="2"/>
      <c r="I14" s="2"/>
      <c r="K14" s="2"/>
      <c r="M14" s="2"/>
      <c r="O14" s="2"/>
      <c r="Q14" s="2"/>
      <c r="S14" s="211"/>
      <c r="U14"/>
    </row>
    <row r="15" spans="1:21" x14ac:dyDescent="0.25">
      <c r="A15" s="2" t="s">
        <v>658</v>
      </c>
      <c r="B15" s="2"/>
      <c r="C15" s="2"/>
      <c r="D15" s="2"/>
      <c r="E15" s="2"/>
      <c r="F15" s="17" t="s">
        <v>277</v>
      </c>
      <c r="G15" s="212"/>
      <c r="H15" s="17" t="s">
        <v>277</v>
      </c>
      <c r="I15" s="17"/>
      <c r="J15" s="17" t="s">
        <v>277</v>
      </c>
      <c r="K15" s="212"/>
      <c r="L15" s="17" t="s">
        <v>277</v>
      </c>
      <c r="M15" s="17"/>
      <c r="N15" s="17" t="s">
        <v>277</v>
      </c>
      <c r="O15" s="11"/>
      <c r="P15" s="17" t="s">
        <v>277</v>
      </c>
      <c r="R15" s="17" t="s">
        <v>790</v>
      </c>
      <c r="S15" s="211"/>
      <c r="T15" s="17" t="s">
        <v>277</v>
      </c>
      <c r="U15"/>
    </row>
    <row r="16" spans="1:21" x14ac:dyDescent="0.25">
      <c r="A16" s="34" t="s">
        <v>625</v>
      </c>
      <c r="B16" s="2"/>
      <c r="C16" s="2"/>
      <c r="D16" s="2"/>
      <c r="E16" s="2"/>
      <c r="G16" s="2"/>
      <c r="I16" s="2"/>
      <c r="K16" s="2"/>
      <c r="M16" s="2"/>
      <c r="O16" s="2"/>
      <c r="S16" s="211"/>
      <c r="U16"/>
    </row>
    <row r="17" spans="1:21" x14ac:dyDescent="0.25">
      <c r="A17" s="34" t="s">
        <v>659</v>
      </c>
      <c r="B17" s="2"/>
      <c r="C17" s="2"/>
      <c r="D17" s="2"/>
      <c r="E17" s="2"/>
      <c r="G17" s="2"/>
      <c r="I17" s="2"/>
      <c r="K17" s="2"/>
      <c r="M17" s="2"/>
      <c r="O17" s="2"/>
      <c r="S17" s="211"/>
      <c r="U17"/>
    </row>
    <row r="18" spans="1:21" x14ac:dyDescent="0.25">
      <c r="A18" s="2"/>
      <c r="B18" s="2"/>
      <c r="C18" s="2"/>
      <c r="D18" s="2"/>
      <c r="E18" s="2"/>
      <c r="G18" s="2"/>
      <c r="I18" s="2"/>
      <c r="K18" s="2"/>
      <c r="M18" s="2"/>
      <c r="O18" s="2"/>
      <c r="S18" s="211"/>
      <c r="U18"/>
    </row>
    <row r="19" spans="1:21" x14ac:dyDescent="0.25">
      <c r="A19" s="2" t="s">
        <v>626</v>
      </c>
      <c r="B19" s="2"/>
      <c r="C19" s="2"/>
      <c r="D19" s="2"/>
      <c r="E19" s="2"/>
      <c r="F19" s="17" t="s">
        <v>277</v>
      </c>
      <c r="G19" s="17"/>
      <c r="H19" s="17" t="s">
        <v>277</v>
      </c>
      <c r="I19" s="17"/>
      <c r="J19" s="17" t="s">
        <v>277</v>
      </c>
      <c r="K19" s="17"/>
      <c r="L19" s="17" t="s">
        <v>277</v>
      </c>
      <c r="M19" s="17"/>
      <c r="N19" s="17" t="s">
        <v>277</v>
      </c>
      <c r="O19" s="11"/>
      <c r="P19" s="17" t="s">
        <v>277</v>
      </c>
      <c r="R19" s="17" t="s">
        <v>277</v>
      </c>
      <c r="S19" s="11"/>
      <c r="T19" s="17" t="s">
        <v>277</v>
      </c>
      <c r="U19"/>
    </row>
    <row r="20" spans="1:21" x14ac:dyDescent="0.25">
      <c r="A20" s="34" t="s">
        <v>627</v>
      </c>
      <c r="B20" s="2"/>
      <c r="C20" s="2"/>
      <c r="D20" s="2"/>
      <c r="E20" s="2"/>
      <c r="G20" s="2"/>
      <c r="I20" s="2"/>
      <c r="K20" s="2"/>
      <c r="M20" s="2"/>
      <c r="O20" s="2"/>
      <c r="S20" s="211"/>
      <c r="U20"/>
    </row>
    <row r="21" spans="1:21" x14ac:dyDescent="0.25">
      <c r="A21" s="2"/>
      <c r="B21" s="2"/>
      <c r="C21" s="2"/>
      <c r="D21" s="2"/>
      <c r="E21" s="2"/>
      <c r="G21" s="2"/>
      <c r="I21" s="2"/>
      <c r="K21" s="2"/>
      <c r="M21" s="2"/>
      <c r="O21" s="2"/>
      <c r="S21" s="211"/>
      <c r="U21"/>
    </row>
    <row r="22" spans="1:21" x14ac:dyDescent="0.25">
      <c r="A22" s="2" t="s">
        <v>628</v>
      </c>
      <c r="B22" s="2"/>
      <c r="C22" s="2"/>
      <c r="D22" s="2"/>
      <c r="E22" s="2"/>
      <c r="F22" s="17" t="s">
        <v>277</v>
      </c>
      <c r="G22" s="212"/>
      <c r="H22" s="17">
        <v>1</v>
      </c>
      <c r="I22" s="2"/>
      <c r="J22" s="17" t="s">
        <v>277</v>
      </c>
      <c r="K22" s="212"/>
      <c r="L22" s="17">
        <v>2</v>
      </c>
      <c r="M22" s="2"/>
      <c r="N22" s="17" t="s">
        <v>277</v>
      </c>
      <c r="O22" s="20"/>
      <c r="P22" s="17" t="s">
        <v>277</v>
      </c>
      <c r="R22" s="17" t="s">
        <v>277</v>
      </c>
      <c r="S22" s="20"/>
      <c r="T22" s="17" t="s">
        <v>277</v>
      </c>
      <c r="U22"/>
    </row>
    <row r="23" spans="1:21" x14ac:dyDescent="0.25">
      <c r="A23" s="102" t="s">
        <v>629</v>
      </c>
      <c r="B23" s="9"/>
      <c r="C23" s="9"/>
      <c r="D23" s="9"/>
      <c r="E23" s="9"/>
      <c r="G23" s="9"/>
      <c r="I23" s="9"/>
      <c r="K23" s="9"/>
      <c r="M23" s="9"/>
      <c r="O23" s="9"/>
      <c r="Q23" s="9"/>
      <c r="S23" s="213"/>
      <c r="U23"/>
    </row>
    <row r="24" spans="1:21" x14ac:dyDescent="0.25">
      <c r="A24" s="14" t="s">
        <v>398</v>
      </c>
      <c r="B24" s="14"/>
      <c r="C24" s="14"/>
      <c r="D24" s="14"/>
      <c r="E24" s="14"/>
      <c r="F24" s="207" t="s">
        <v>277</v>
      </c>
      <c r="G24" s="14"/>
      <c r="H24" s="207">
        <v>1</v>
      </c>
      <c r="I24" s="207"/>
      <c r="J24" s="207" t="s">
        <v>277</v>
      </c>
      <c r="K24" s="14"/>
      <c r="L24" s="207">
        <v>2</v>
      </c>
      <c r="M24" s="14"/>
      <c r="N24" s="207" t="s">
        <v>277</v>
      </c>
      <c r="O24" s="206"/>
      <c r="P24" s="207">
        <v>2</v>
      </c>
      <c r="Q24" s="14"/>
      <c r="R24" s="207" t="s">
        <v>790</v>
      </c>
      <c r="S24" s="120"/>
      <c r="T24" s="207" t="s">
        <v>277</v>
      </c>
      <c r="U24"/>
    </row>
    <row r="25" spans="1:21" x14ac:dyDescent="0.25">
      <c r="A25" s="2"/>
      <c r="B25" s="2"/>
      <c r="C25" s="2"/>
      <c r="D25" s="2"/>
      <c r="E25" s="2"/>
      <c r="F25" s="2"/>
      <c r="G25" s="2"/>
      <c r="H25" s="2"/>
      <c r="I25" s="10"/>
      <c r="J25" s="2"/>
      <c r="K25" s="2"/>
      <c r="L25" s="82"/>
      <c r="M25" s="82"/>
      <c r="N25" s="82"/>
      <c r="O25" s="82"/>
      <c r="P25" s="82"/>
      <c r="Q25" s="82"/>
      <c r="R25" s="82"/>
      <c r="S25" s="82"/>
      <c r="T25" s="82"/>
      <c r="U25"/>
    </row>
    <row r="26" spans="1:21" x14ac:dyDescent="0.25">
      <c r="A26" s="9"/>
      <c r="B26" s="9"/>
      <c r="C26" s="9"/>
      <c r="D26" s="9"/>
      <c r="E26" s="9"/>
      <c r="F26" s="9"/>
      <c r="G26" s="9"/>
      <c r="H26" s="9"/>
      <c r="I26" s="9"/>
      <c r="J26" s="9"/>
      <c r="K26" s="9"/>
      <c r="L26" s="9"/>
      <c r="M26" s="9"/>
      <c r="N26" s="9"/>
      <c r="O26" s="9"/>
      <c r="P26" s="9"/>
      <c r="Q26" s="2"/>
      <c r="R26" s="2"/>
      <c r="S26" s="2"/>
      <c r="T26" s="2"/>
      <c r="U26"/>
    </row>
    <row r="27" spans="1:21" x14ac:dyDescent="0.25">
      <c r="A27" s="2" t="s">
        <v>605</v>
      </c>
      <c r="B27" s="2"/>
      <c r="C27" s="2"/>
      <c r="D27" s="2"/>
      <c r="E27" s="2"/>
      <c r="F27" s="2" t="s">
        <v>645</v>
      </c>
      <c r="G27" s="2"/>
      <c r="H27" s="2"/>
      <c r="I27" s="2"/>
      <c r="J27" s="2"/>
      <c r="K27" s="2"/>
      <c r="L27" s="2"/>
      <c r="M27" s="2"/>
      <c r="N27" s="2"/>
      <c r="O27" s="2"/>
      <c r="P27" s="2"/>
      <c r="Q27" s="2"/>
      <c r="R27" s="2"/>
      <c r="S27" s="2"/>
      <c r="T27" s="2"/>
      <c r="U27"/>
    </row>
    <row r="28" spans="1:21" x14ac:dyDescent="0.25">
      <c r="A28" s="34" t="s">
        <v>608</v>
      </c>
      <c r="B28" s="2"/>
      <c r="C28" s="2"/>
      <c r="D28" s="2"/>
      <c r="E28" s="2"/>
      <c r="F28" s="102" t="s">
        <v>646</v>
      </c>
      <c r="G28" s="9"/>
      <c r="H28" s="9"/>
      <c r="I28" s="9"/>
      <c r="J28" s="9"/>
      <c r="K28" s="9"/>
      <c r="L28" s="9"/>
      <c r="M28" s="9"/>
      <c r="N28" s="9"/>
      <c r="O28" s="9"/>
      <c r="P28" s="9"/>
      <c r="Q28" s="2"/>
      <c r="R28" s="2"/>
      <c r="S28" s="2"/>
      <c r="T28" s="2"/>
      <c r="U28"/>
    </row>
    <row r="29" spans="1:21" x14ac:dyDescent="0.25">
      <c r="A29" s="2"/>
      <c r="B29" s="2"/>
      <c r="C29" s="2"/>
      <c r="D29" s="2"/>
      <c r="E29" s="2"/>
      <c r="F29" s="2" t="s">
        <v>647</v>
      </c>
      <c r="G29" s="2"/>
      <c r="H29" s="2"/>
      <c r="I29" s="2"/>
      <c r="J29" s="2" t="s">
        <v>648</v>
      </c>
      <c r="K29" s="2"/>
      <c r="L29" s="2"/>
      <c r="M29" s="2"/>
      <c r="N29" s="2" t="s">
        <v>649</v>
      </c>
      <c r="O29" s="2"/>
      <c r="P29" s="2"/>
      <c r="Q29" s="2"/>
      <c r="R29" s="2"/>
      <c r="S29" s="2"/>
      <c r="T29" s="2"/>
      <c r="U29"/>
    </row>
    <row r="30" spans="1:21" x14ac:dyDescent="0.25">
      <c r="A30" s="2"/>
      <c r="B30" s="2"/>
      <c r="C30" s="2"/>
      <c r="D30" s="2"/>
      <c r="E30" s="2"/>
      <c r="F30" s="102" t="s">
        <v>650</v>
      </c>
      <c r="G30" s="9"/>
      <c r="H30" s="9"/>
      <c r="I30" s="9"/>
      <c r="J30" s="102" t="s">
        <v>651</v>
      </c>
      <c r="K30" s="9"/>
      <c r="L30" s="9"/>
      <c r="M30" s="9"/>
      <c r="N30" s="102" t="s">
        <v>652</v>
      </c>
      <c r="O30" s="9"/>
      <c r="P30" s="9"/>
      <c r="Q30" s="2"/>
      <c r="R30" s="2"/>
      <c r="S30" s="2"/>
      <c r="T30" s="2"/>
      <c r="U30"/>
    </row>
    <row r="31" spans="1:21" x14ac:dyDescent="0.25">
      <c r="A31" s="9"/>
      <c r="B31" s="9"/>
      <c r="C31" s="9"/>
      <c r="D31" s="9"/>
      <c r="E31" s="9"/>
      <c r="F31" s="9">
        <v>2024</v>
      </c>
      <c r="G31" s="9"/>
      <c r="H31" s="9">
        <v>2025</v>
      </c>
      <c r="I31" s="9"/>
      <c r="J31" s="9">
        <v>2024</v>
      </c>
      <c r="K31" s="9"/>
      <c r="L31" s="9">
        <v>2025</v>
      </c>
      <c r="M31" s="9"/>
      <c r="N31" s="9">
        <v>2024</v>
      </c>
      <c r="O31" s="9"/>
      <c r="P31" s="9">
        <v>2025</v>
      </c>
      <c r="Q31" s="2"/>
      <c r="R31" s="2"/>
      <c r="S31" s="2"/>
      <c r="T31" s="2"/>
      <c r="U31"/>
    </row>
    <row r="32" spans="1:21" x14ac:dyDescent="0.25">
      <c r="A32" s="2"/>
      <c r="B32" s="2"/>
      <c r="C32" s="2"/>
      <c r="D32" s="2"/>
      <c r="E32" s="2"/>
      <c r="F32" s="2"/>
      <c r="G32" s="2"/>
      <c r="H32" s="2"/>
      <c r="I32" s="2"/>
      <c r="J32" s="2"/>
      <c r="K32" s="2"/>
      <c r="L32" s="2"/>
      <c r="M32" s="2"/>
      <c r="N32" s="2"/>
      <c r="O32" s="2"/>
      <c r="P32" s="2"/>
      <c r="Q32" s="2"/>
      <c r="R32" s="2"/>
      <c r="S32" s="2"/>
      <c r="T32" s="2"/>
      <c r="U32"/>
    </row>
    <row r="33" spans="1:21" x14ac:dyDescent="0.25">
      <c r="A33" s="2" t="s">
        <v>656</v>
      </c>
      <c r="B33" s="2"/>
      <c r="C33" s="2"/>
      <c r="D33" s="2"/>
      <c r="E33" s="2"/>
      <c r="F33" s="17" t="s">
        <v>277</v>
      </c>
      <c r="G33" s="17"/>
      <c r="H33" s="17" t="s">
        <v>277</v>
      </c>
      <c r="I33" s="17"/>
      <c r="J33" s="17" t="s">
        <v>277</v>
      </c>
      <c r="K33" s="11"/>
      <c r="L33" s="17">
        <v>1</v>
      </c>
      <c r="M33" s="17"/>
      <c r="N33" s="17" t="s">
        <v>277</v>
      </c>
      <c r="O33" s="11"/>
      <c r="P33" s="17" t="s">
        <v>277</v>
      </c>
      <c r="Q33" s="2"/>
      <c r="R33" s="2"/>
      <c r="S33" s="2"/>
      <c r="T33" s="2"/>
      <c r="U33"/>
    </row>
    <row r="34" spans="1:21" x14ac:dyDescent="0.25">
      <c r="A34" s="34" t="s">
        <v>624</v>
      </c>
      <c r="B34" s="2"/>
      <c r="C34" s="2"/>
      <c r="D34" s="2"/>
      <c r="E34" s="2"/>
      <c r="F34" s="2"/>
      <c r="G34" s="2"/>
      <c r="H34" s="2"/>
      <c r="I34" s="2"/>
      <c r="K34" s="2"/>
      <c r="M34" s="2"/>
      <c r="N34" s="2"/>
      <c r="O34" s="2"/>
      <c r="P34" s="2"/>
      <c r="Q34" s="2"/>
      <c r="R34" s="2"/>
      <c r="S34" s="2"/>
      <c r="T34" s="2"/>
      <c r="U34"/>
    </row>
    <row r="35" spans="1:21" x14ac:dyDescent="0.25">
      <c r="A35" s="34" t="s">
        <v>10</v>
      </c>
      <c r="B35" s="2"/>
      <c r="C35" s="2"/>
      <c r="D35" s="2"/>
      <c r="E35" s="2"/>
      <c r="F35" s="2"/>
      <c r="G35" s="2"/>
      <c r="H35" s="2"/>
      <c r="I35" s="2"/>
      <c r="K35" s="2"/>
      <c r="M35" s="2"/>
      <c r="N35" s="2"/>
      <c r="O35" s="2"/>
      <c r="P35" s="2"/>
      <c r="Q35" s="2"/>
      <c r="R35" s="2"/>
      <c r="S35" s="2"/>
      <c r="T35" s="2"/>
      <c r="U35"/>
    </row>
    <row r="36" spans="1:21" x14ac:dyDescent="0.25">
      <c r="A36" s="2"/>
      <c r="B36" s="2"/>
      <c r="C36" s="2"/>
      <c r="D36" s="2"/>
      <c r="E36" s="2"/>
      <c r="F36" s="2"/>
      <c r="G36" s="2"/>
      <c r="H36" s="2"/>
      <c r="I36" s="2"/>
      <c r="K36" s="2"/>
      <c r="M36" s="2"/>
      <c r="N36" s="2"/>
      <c r="O36" s="2"/>
      <c r="P36" s="2"/>
      <c r="Q36" s="2"/>
      <c r="R36" s="2"/>
      <c r="S36" s="2"/>
      <c r="T36" s="2"/>
      <c r="U36"/>
    </row>
    <row r="37" spans="1:21" x14ac:dyDescent="0.25">
      <c r="A37" s="2" t="s">
        <v>658</v>
      </c>
      <c r="B37" s="2"/>
      <c r="C37" s="2"/>
      <c r="D37" s="2"/>
      <c r="E37" s="2"/>
      <c r="F37" s="17" t="s">
        <v>277</v>
      </c>
      <c r="G37" s="2"/>
      <c r="H37" s="17" t="s">
        <v>277</v>
      </c>
      <c r="I37" s="2"/>
      <c r="J37" s="17">
        <v>1</v>
      </c>
      <c r="K37" s="11"/>
      <c r="L37" s="17" t="s">
        <v>277</v>
      </c>
      <c r="M37" s="2"/>
      <c r="N37" s="17" t="s">
        <v>277</v>
      </c>
      <c r="O37" s="2"/>
      <c r="P37" s="17" t="s">
        <v>277</v>
      </c>
      <c r="Q37" s="2"/>
      <c r="R37" s="2"/>
      <c r="S37" s="2"/>
      <c r="T37" s="2"/>
      <c r="U37"/>
    </row>
    <row r="38" spans="1:21" x14ac:dyDescent="0.25">
      <c r="A38" s="34" t="s">
        <v>625</v>
      </c>
      <c r="B38" s="2"/>
      <c r="C38" s="2"/>
      <c r="D38" s="2"/>
      <c r="E38" s="2"/>
      <c r="F38" s="2"/>
      <c r="G38" s="2"/>
      <c r="H38" s="2"/>
      <c r="I38" s="2"/>
      <c r="K38" s="2"/>
      <c r="M38" s="2"/>
      <c r="N38" s="2"/>
      <c r="O38" s="2"/>
      <c r="P38" s="2"/>
      <c r="Q38" s="2"/>
      <c r="R38" s="2"/>
      <c r="S38" s="2"/>
      <c r="T38" s="2"/>
      <c r="U38"/>
    </row>
    <row r="39" spans="1:21" x14ac:dyDescent="0.25">
      <c r="A39" s="34" t="s">
        <v>833</v>
      </c>
      <c r="B39" s="2"/>
      <c r="C39" s="2"/>
      <c r="D39" s="2"/>
      <c r="E39" s="2"/>
      <c r="F39" s="2"/>
      <c r="G39" s="2"/>
      <c r="H39" s="2"/>
      <c r="I39" s="2"/>
      <c r="K39" s="2"/>
      <c r="M39" s="2"/>
      <c r="N39" s="2"/>
      <c r="O39" s="2"/>
      <c r="P39" s="2"/>
      <c r="Q39" s="2"/>
      <c r="R39" s="2"/>
      <c r="S39" s="2"/>
      <c r="T39" s="2"/>
      <c r="U39"/>
    </row>
    <row r="40" spans="1:21" x14ac:dyDescent="0.25">
      <c r="A40" s="2"/>
      <c r="B40" s="2"/>
      <c r="C40" s="2"/>
      <c r="D40" s="2"/>
      <c r="E40" s="2"/>
      <c r="F40" s="2"/>
      <c r="G40" s="2"/>
      <c r="H40" s="2"/>
      <c r="I40" s="2"/>
      <c r="K40" s="2"/>
      <c r="M40" s="2"/>
      <c r="N40" s="2"/>
      <c r="O40" s="2"/>
      <c r="P40" s="2"/>
      <c r="Q40" s="2"/>
      <c r="R40" s="2"/>
      <c r="S40" s="2"/>
      <c r="T40" s="2"/>
      <c r="U40"/>
    </row>
    <row r="41" spans="1:21" x14ac:dyDescent="0.25">
      <c r="A41" s="2" t="s">
        <v>626</v>
      </c>
      <c r="B41" s="2"/>
      <c r="C41" s="2"/>
      <c r="D41" s="2"/>
      <c r="E41" s="2"/>
      <c r="F41" s="17" t="s">
        <v>277</v>
      </c>
      <c r="G41" s="2"/>
      <c r="H41" s="17" t="s">
        <v>277</v>
      </c>
      <c r="I41" s="2"/>
      <c r="J41" s="17" t="s">
        <v>277</v>
      </c>
      <c r="K41" s="20"/>
      <c r="L41" s="17">
        <v>2</v>
      </c>
      <c r="M41" s="2"/>
      <c r="N41" s="17" t="s">
        <v>277</v>
      </c>
      <c r="O41" s="2"/>
      <c r="P41" s="17" t="s">
        <v>277</v>
      </c>
      <c r="Q41" s="2"/>
      <c r="R41" s="2"/>
      <c r="S41" s="2"/>
      <c r="T41" s="2"/>
      <c r="U41"/>
    </row>
    <row r="42" spans="1:21" x14ac:dyDescent="0.25">
      <c r="A42" s="34" t="s">
        <v>627</v>
      </c>
      <c r="B42" s="2"/>
      <c r="C42" s="2"/>
      <c r="D42" s="2"/>
      <c r="E42" s="2"/>
      <c r="F42" s="2"/>
      <c r="G42" s="2"/>
      <c r="H42" s="2"/>
      <c r="I42" s="2"/>
      <c r="K42" s="2"/>
      <c r="M42" s="2"/>
      <c r="N42" s="2"/>
      <c r="O42" s="2"/>
      <c r="P42" s="2"/>
      <c r="Q42" s="2"/>
      <c r="R42" s="2"/>
      <c r="S42" s="2"/>
      <c r="T42" s="2"/>
      <c r="U42"/>
    </row>
    <row r="43" spans="1:21" x14ac:dyDescent="0.25">
      <c r="A43" s="2"/>
      <c r="B43" s="2"/>
      <c r="C43" s="2"/>
      <c r="D43" s="2"/>
      <c r="E43" s="2"/>
      <c r="F43" s="2"/>
      <c r="G43" s="2"/>
      <c r="H43" s="2"/>
      <c r="I43" s="2"/>
      <c r="K43" s="2"/>
      <c r="M43" s="2"/>
      <c r="N43" s="2"/>
      <c r="O43" s="2"/>
      <c r="P43" s="2"/>
      <c r="Q43" s="2"/>
      <c r="R43" s="2"/>
      <c r="S43" s="2"/>
      <c r="T43" s="2"/>
      <c r="U43"/>
    </row>
    <row r="44" spans="1:21" x14ac:dyDescent="0.25">
      <c r="A44" s="2" t="s">
        <v>628</v>
      </c>
      <c r="B44" s="2"/>
      <c r="C44" s="2"/>
      <c r="D44" s="2"/>
      <c r="E44" s="2"/>
      <c r="F44" s="17" t="s">
        <v>277</v>
      </c>
      <c r="G44" s="11"/>
      <c r="H44" s="17" t="s">
        <v>277</v>
      </c>
      <c r="I44" s="2"/>
      <c r="J44" s="17">
        <v>2</v>
      </c>
      <c r="K44" s="20"/>
      <c r="L44" s="17">
        <v>3</v>
      </c>
      <c r="M44" s="2"/>
      <c r="N44" s="17" t="s">
        <v>277</v>
      </c>
      <c r="O44" s="20"/>
      <c r="P44" s="17" t="s">
        <v>277</v>
      </c>
      <c r="Q44" s="2"/>
      <c r="R44" s="2"/>
      <c r="S44" s="2"/>
      <c r="T44" s="2"/>
      <c r="U44"/>
    </row>
    <row r="45" spans="1:21" x14ac:dyDescent="0.25">
      <c r="A45" s="102" t="s">
        <v>629</v>
      </c>
      <c r="B45" s="9"/>
      <c r="C45" s="9"/>
      <c r="D45" s="9"/>
      <c r="E45" s="9"/>
      <c r="F45" s="9"/>
      <c r="G45" s="9"/>
      <c r="H45" s="9"/>
      <c r="I45" s="9"/>
      <c r="K45" s="9"/>
      <c r="M45" s="9"/>
      <c r="N45" s="9"/>
      <c r="O45" s="9"/>
      <c r="P45" s="9"/>
      <c r="Q45" s="2"/>
      <c r="R45" s="2"/>
      <c r="S45" s="2"/>
      <c r="T45" s="2"/>
      <c r="U45"/>
    </row>
    <row r="46" spans="1:21" x14ac:dyDescent="0.25">
      <c r="A46" s="9" t="s">
        <v>398</v>
      </c>
      <c r="B46" s="9"/>
      <c r="C46" s="9"/>
      <c r="D46" s="9"/>
      <c r="E46" s="9"/>
      <c r="F46" s="207" t="s">
        <v>277</v>
      </c>
      <c r="G46" s="208"/>
      <c r="H46" s="207" t="s">
        <v>277</v>
      </c>
      <c r="I46" s="14"/>
      <c r="J46" s="207">
        <v>3</v>
      </c>
      <c r="K46" s="206"/>
      <c r="L46" s="207">
        <v>6</v>
      </c>
      <c r="M46" s="14"/>
      <c r="N46" s="207" t="s">
        <v>277</v>
      </c>
      <c r="O46" s="208"/>
      <c r="P46" s="207" t="s">
        <v>277</v>
      </c>
      <c r="Q46" s="2"/>
      <c r="R46" s="2"/>
      <c r="S46" s="2"/>
      <c r="T46" s="2"/>
      <c r="U46"/>
    </row>
    <row r="47" spans="1:21" x14ac:dyDescent="0.25">
      <c r="A47" s="2"/>
      <c r="B47" s="2"/>
      <c r="C47" s="2"/>
      <c r="D47" s="2"/>
      <c r="E47" s="2"/>
      <c r="F47" s="2"/>
      <c r="G47" s="2"/>
      <c r="H47" s="2"/>
      <c r="I47" s="2"/>
      <c r="J47" s="2"/>
      <c r="K47" s="2"/>
      <c r="L47" s="2"/>
      <c r="M47" s="2"/>
      <c r="N47" s="2"/>
      <c r="O47" s="2"/>
      <c r="P47" s="2"/>
      <c r="Q47" s="2"/>
      <c r="R47" s="2"/>
      <c r="S47" s="2"/>
      <c r="T47" s="2"/>
      <c r="U47"/>
    </row>
    <row r="48" spans="1:21" x14ac:dyDescent="0.25">
      <c r="A48" s="2" t="s">
        <v>824</v>
      </c>
      <c r="B48" s="2"/>
      <c r="C48" s="2"/>
      <c r="D48" s="2"/>
      <c r="E48" s="2"/>
      <c r="F48" s="2"/>
      <c r="G48" s="2"/>
      <c r="H48" s="2"/>
      <c r="I48" s="2"/>
      <c r="J48" s="2"/>
      <c r="K48" s="2"/>
      <c r="L48" s="2"/>
      <c r="M48" s="2"/>
      <c r="N48" s="2"/>
      <c r="O48" s="2"/>
      <c r="P48" s="2"/>
      <c r="Q48" s="2"/>
      <c r="R48" s="2"/>
      <c r="S48" s="2"/>
      <c r="T48" s="2"/>
      <c r="U48" s="2"/>
    </row>
    <row r="49" spans="1:21" x14ac:dyDescent="0.25">
      <c r="A49" s="34" t="s">
        <v>630</v>
      </c>
      <c r="B49" s="34"/>
      <c r="C49" s="34"/>
      <c r="D49" s="2"/>
      <c r="E49" s="2"/>
      <c r="F49" s="2"/>
      <c r="G49" s="2"/>
      <c r="H49" s="2"/>
      <c r="I49" s="2"/>
      <c r="J49" s="2"/>
      <c r="K49" s="2"/>
      <c r="L49" s="2"/>
      <c r="M49" s="2"/>
      <c r="N49" s="2"/>
      <c r="O49" s="2"/>
      <c r="P49" s="2"/>
      <c r="Q49" s="2"/>
      <c r="R49" s="2"/>
      <c r="S49" s="2"/>
      <c r="T49" s="2"/>
      <c r="U49" s="2"/>
    </row>
    <row r="50" spans="1:21" x14ac:dyDescent="0.25">
      <c r="A50" s="11"/>
      <c r="B50" s="2"/>
      <c r="C50" s="2"/>
      <c r="D50" s="2"/>
      <c r="E50" s="2"/>
      <c r="F50" s="2"/>
      <c r="G50" s="2"/>
      <c r="H50" s="2"/>
      <c r="I50" s="2"/>
      <c r="J50" s="2"/>
      <c r="K50" s="2"/>
      <c r="L50" s="2"/>
      <c r="M50" s="2"/>
      <c r="N50" s="2"/>
      <c r="O50" s="2"/>
      <c r="P50" s="2"/>
      <c r="Q50" s="2"/>
      <c r="R50" s="2"/>
      <c r="S50" s="2"/>
      <c r="T50" s="2"/>
      <c r="U50"/>
    </row>
    <row r="51" spans="1:21" x14ac:dyDescent="0.25">
      <c r="A51"/>
      <c r="B51"/>
      <c r="C51"/>
      <c r="D51"/>
      <c r="E51"/>
      <c r="F51"/>
      <c r="G51"/>
      <c r="H51"/>
      <c r="I51"/>
      <c r="J51"/>
      <c r="K51"/>
      <c r="L51"/>
      <c r="M51"/>
      <c r="N51"/>
      <c r="O51"/>
      <c r="P51"/>
      <c r="Q51"/>
      <c r="R51"/>
      <c r="S51"/>
      <c r="T51"/>
      <c r="U51"/>
    </row>
    <row r="52" spans="1:21" x14ac:dyDescent="0.25">
      <c r="A52"/>
      <c r="B52"/>
      <c r="C52"/>
      <c r="D52"/>
      <c r="E52"/>
      <c r="F52"/>
      <c r="G52"/>
      <c r="H52"/>
      <c r="I52"/>
      <c r="J52"/>
      <c r="K52"/>
      <c r="L52"/>
      <c r="M52"/>
      <c r="N52"/>
      <c r="O52"/>
      <c r="P52"/>
      <c r="Q52"/>
      <c r="R52"/>
      <c r="S52"/>
      <c r="T52"/>
      <c r="U52"/>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F43"/>
  <sheetViews>
    <sheetView showGridLines="0" zoomScaleNormal="100" zoomScaleSheetLayoutView="100" workbookViewId="0">
      <pane xSplit="9" ySplit="4" topLeftCell="J5" activePane="bottomRight" state="frozen"/>
      <selection pane="topRight" activeCell="J1" sqref="J1"/>
      <selection pane="bottomLeft" activeCell="A5" sqref="A5"/>
      <selection pane="bottomRight"/>
    </sheetView>
  </sheetViews>
  <sheetFormatPr defaultRowHeight="13.2" x14ac:dyDescent="0.25"/>
  <cols>
    <col min="1" max="1" width="1.5546875" customWidth="1"/>
    <col min="2" max="3" width="2.44140625" customWidth="1"/>
    <col min="4" max="4" width="1.5546875" customWidth="1"/>
    <col min="5" max="5" width="7.109375" customWidth="1"/>
    <col min="6" max="6" width="28.5546875" customWidth="1"/>
    <col min="7" max="7" width="1.5546875" customWidth="1"/>
    <col min="8" max="9" width="1.88671875" customWidth="1"/>
    <col min="10" max="10" width="9.88671875" bestFit="1" customWidth="1"/>
    <col min="11" max="11" width="1.44140625" customWidth="1"/>
    <col min="12" max="12" width="9.88671875" bestFit="1" customWidth="1"/>
    <col min="13" max="13" width="1.44140625" customWidth="1"/>
    <col min="14" max="14" width="9.88671875" bestFit="1" customWidth="1"/>
    <col min="15" max="15" width="1" customWidth="1"/>
    <col min="16" max="16" width="9.88671875" bestFit="1" customWidth="1"/>
    <col min="17" max="17" width="1.109375" customWidth="1"/>
    <col min="18" max="18" width="9.88671875" bestFit="1" customWidth="1"/>
    <col min="19" max="19" width="1.109375" customWidth="1"/>
    <col min="20" max="20" width="9.88671875" bestFit="1" customWidth="1"/>
    <col min="21" max="21" width="1" customWidth="1"/>
    <col min="22" max="22" width="9.88671875" bestFit="1" customWidth="1"/>
    <col min="23" max="23" width="1.109375" customWidth="1"/>
    <col min="24" max="24" width="9.88671875" bestFit="1" customWidth="1"/>
    <col min="25" max="25" width="1.109375" customWidth="1"/>
    <col min="26" max="26" width="9.88671875" bestFit="1" customWidth="1"/>
    <col min="27" max="27" width="2.109375" customWidth="1"/>
    <col min="28" max="28" width="9.88671875" bestFit="1" customWidth="1"/>
  </cols>
  <sheetData>
    <row r="1" spans="1:32" x14ac:dyDescent="0.25">
      <c r="B1" s="1" t="s">
        <v>490</v>
      </c>
      <c r="C1" s="1"/>
      <c r="D1" s="1"/>
      <c r="E1" s="1"/>
      <c r="F1" s="1" t="s">
        <v>735</v>
      </c>
      <c r="G1" s="1"/>
      <c r="H1" s="1"/>
      <c r="I1" s="1"/>
      <c r="J1" s="1"/>
      <c r="K1" s="1"/>
      <c r="L1" s="1"/>
      <c r="M1" s="1"/>
      <c r="N1" s="1"/>
      <c r="O1" s="1"/>
      <c r="P1" s="1"/>
      <c r="Q1" s="1"/>
      <c r="R1" s="1"/>
      <c r="S1" s="1"/>
      <c r="T1" s="1"/>
      <c r="U1" s="24"/>
      <c r="V1" s="24"/>
    </row>
    <row r="2" spans="1:32" x14ac:dyDescent="0.25">
      <c r="B2" s="3"/>
      <c r="C2" s="3"/>
      <c r="D2" s="3"/>
      <c r="E2" s="3"/>
      <c r="F2" s="39" t="s">
        <v>736</v>
      </c>
      <c r="G2" s="3"/>
      <c r="H2" s="3"/>
      <c r="I2" s="3"/>
      <c r="J2" s="3"/>
      <c r="K2" s="3"/>
      <c r="L2" s="3"/>
      <c r="M2" s="3"/>
      <c r="N2" s="3"/>
      <c r="O2" s="3"/>
      <c r="P2" s="3"/>
      <c r="Q2" s="3"/>
      <c r="R2" s="3"/>
      <c r="S2" s="3"/>
      <c r="T2" s="3"/>
      <c r="U2" s="25"/>
      <c r="V2" s="25"/>
    </row>
    <row r="3" spans="1:32" x14ac:dyDescent="0.25">
      <c r="B3" s="8"/>
      <c r="C3" s="8"/>
      <c r="D3" s="8"/>
      <c r="E3" s="8"/>
      <c r="F3" s="8"/>
      <c r="G3" s="8"/>
      <c r="H3" s="8"/>
      <c r="I3" s="3"/>
      <c r="J3" s="3"/>
      <c r="K3" s="3"/>
      <c r="L3" s="3"/>
      <c r="M3" s="3"/>
      <c r="N3" s="3"/>
      <c r="O3" s="3"/>
      <c r="P3" s="3"/>
      <c r="Q3" s="3"/>
      <c r="R3" s="3"/>
      <c r="S3" s="3"/>
      <c r="T3" s="3"/>
      <c r="U3" s="25"/>
      <c r="V3" s="25"/>
      <c r="W3" s="81"/>
      <c r="X3" s="81"/>
    </row>
    <row r="4" spans="1:32" s="1" customFormat="1" x14ac:dyDescent="0.25">
      <c r="B4" s="352"/>
      <c r="C4" s="352"/>
      <c r="D4" s="352"/>
      <c r="E4" s="352"/>
      <c r="F4" s="352"/>
      <c r="G4" s="352"/>
      <c r="H4" s="352"/>
      <c r="I4" s="353"/>
      <c r="J4" s="278">
        <v>2016</v>
      </c>
      <c r="K4" s="278"/>
      <c r="L4" s="278">
        <v>2017</v>
      </c>
      <c r="M4" s="260"/>
      <c r="N4" s="260">
        <v>2018</v>
      </c>
      <c r="O4" s="260"/>
      <c r="P4" s="260">
        <v>2019</v>
      </c>
      <c r="Q4" s="278"/>
      <c r="R4" s="278">
        <v>2020</v>
      </c>
      <c r="S4" s="278"/>
      <c r="T4" s="278">
        <v>2021</v>
      </c>
      <c r="U4" s="278"/>
      <c r="V4" s="278">
        <v>2022</v>
      </c>
      <c r="W4" s="318"/>
      <c r="X4" s="278">
        <v>2023</v>
      </c>
      <c r="Y4" s="353"/>
      <c r="Z4" s="354">
        <v>2024</v>
      </c>
      <c r="AA4" s="318"/>
      <c r="AB4" s="355">
        <v>2025</v>
      </c>
    </row>
    <row r="5" spans="1:32" x14ac:dyDescent="0.25">
      <c r="B5" s="69"/>
      <c r="C5" s="69"/>
      <c r="D5" s="69"/>
      <c r="E5" s="69"/>
      <c r="F5" s="69"/>
      <c r="G5" s="69"/>
      <c r="H5" s="69"/>
      <c r="I5" s="69"/>
      <c r="J5" s="2"/>
      <c r="K5" s="2"/>
      <c r="L5" s="2"/>
      <c r="M5" s="26"/>
      <c r="N5" s="26"/>
      <c r="O5" s="26"/>
      <c r="P5" s="26"/>
      <c r="Q5" s="2"/>
      <c r="R5" s="2"/>
      <c r="S5" s="2"/>
      <c r="T5" s="2"/>
      <c r="U5" s="2"/>
      <c r="V5" s="2"/>
      <c r="X5" s="2"/>
      <c r="Y5" s="69"/>
      <c r="Z5" s="69"/>
      <c r="AB5" s="55"/>
    </row>
    <row r="6" spans="1:32" x14ac:dyDescent="0.25">
      <c r="B6" s="94" t="s">
        <v>319</v>
      </c>
      <c r="C6" s="94"/>
      <c r="D6" s="69"/>
      <c r="E6" s="69"/>
      <c r="F6" s="69"/>
      <c r="G6" s="69"/>
      <c r="H6" s="69"/>
      <c r="I6" s="69"/>
      <c r="J6" s="2"/>
      <c r="K6" s="2"/>
      <c r="L6" s="2"/>
      <c r="M6" s="26"/>
      <c r="N6" s="26"/>
      <c r="O6" s="26"/>
      <c r="P6" s="26"/>
      <c r="Q6" s="2"/>
      <c r="R6" s="2"/>
      <c r="S6" s="2"/>
      <c r="T6" s="2"/>
      <c r="U6" s="2"/>
      <c r="V6" s="2"/>
      <c r="X6" s="2"/>
      <c r="Y6" s="69"/>
      <c r="Z6" s="69"/>
      <c r="AB6" s="55"/>
    </row>
    <row r="7" spans="1:32" x14ac:dyDescent="0.25">
      <c r="B7" s="69" t="s">
        <v>348</v>
      </c>
      <c r="C7" s="69"/>
      <c r="D7" s="69"/>
      <c r="E7" s="69"/>
      <c r="F7" s="69"/>
      <c r="G7" s="69"/>
      <c r="H7" s="69"/>
      <c r="I7" s="69"/>
      <c r="J7" s="2"/>
      <c r="K7" s="2"/>
      <c r="L7" s="2"/>
      <c r="M7" s="26"/>
      <c r="N7" s="26"/>
      <c r="O7" s="26"/>
      <c r="P7" s="26"/>
      <c r="Q7" s="2"/>
      <c r="R7" s="2"/>
      <c r="S7" s="2"/>
      <c r="T7" s="2"/>
      <c r="U7" s="2"/>
      <c r="V7" s="2"/>
      <c r="X7" s="2"/>
      <c r="Y7" s="69"/>
      <c r="Z7" s="69"/>
      <c r="AB7" s="55"/>
    </row>
    <row r="8" spans="1:32" x14ac:dyDescent="0.25">
      <c r="B8" s="95" t="s">
        <v>349</v>
      </c>
      <c r="C8" s="95"/>
      <c r="D8" s="69"/>
      <c r="E8" s="69"/>
      <c r="F8" s="69"/>
      <c r="G8" s="69"/>
      <c r="H8" s="69"/>
      <c r="I8" s="69"/>
      <c r="J8" s="2"/>
      <c r="K8" s="2"/>
      <c r="L8" s="2"/>
      <c r="M8" s="26"/>
      <c r="N8" s="26"/>
      <c r="O8" s="26"/>
      <c r="P8" s="26"/>
      <c r="Q8" s="2"/>
      <c r="R8" s="2"/>
      <c r="S8" s="2"/>
      <c r="T8" s="2"/>
      <c r="U8" s="2"/>
      <c r="V8" s="2"/>
      <c r="X8" s="2"/>
      <c r="Y8" s="69"/>
      <c r="Z8" s="69"/>
      <c r="AB8" s="55"/>
    </row>
    <row r="9" spans="1:32" x14ac:dyDescent="0.25">
      <c r="B9" s="95" t="s">
        <v>320</v>
      </c>
      <c r="C9" s="95"/>
      <c r="D9" s="69"/>
      <c r="E9" s="69"/>
      <c r="F9" s="69"/>
      <c r="G9" s="69"/>
      <c r="H9" s="69"/>
      <c r="I9" s="69"/>
      <c r="J9" s="2"/>
      <c r="K9" s="2"/>
      <c r="L9" s="2"/>
      <c r="M9" s="26"/>
      <c r="N9" s="26"/>
      <c r="O9" s="26"/>
      <c r="P9" s="26"/>
      <c r="Q9" s="2"/>
      <c r="R9" s="2"/>
      <c r="S9" s="2"/>
      <c r="T9" s="2"/>
      <c r="U9" s="2"/>
      <c r="V9" s="2"/>
      <c r="X9" s="2"/>
      <c r="Y9" s="69"/>
      <c r="Z9" s="69"/>
      <c r="AB9" s="55"/>
    </row>
    <row r="10" spans="1:32" x14ac:dyDescent="0.25">
      <c r="B10" s="69"/>
      <c r="C10" s="69"/>
      <c r="D10" s="69" t="s">
        <v>450</v>
      </c>
      <c r="E10" s="69"/>
      <c r="F10" s="69"/>
      <c r="G10" s="69"/>
      <c r="H10" s="69"/>
      <c r="I10" s="96"/>
      <c r="J10" s="10">
        <v>129644</v>
      </c>
      <c r="K10" s="2"/>
      <c r="L10" s="10">
        <v>136935</v>
      </c>
      <c r="M10" s="26"/>
      <c r="N10" s="28">
        <v>138896</v>
      </c>
      <c r="O10" s="26"/>
      <c r="P10" s="28">
        <v>133082</v>
      </c>
      <c r="Q10" s="10"/>
      <c r="R10" s="10">
        <v>45838</v>
      </c>
      <c r="S10" s="10"/>
      <c r="T10" s="10">
        <v>49718</v>
      </c>
      <c r="U10" s="2"/>
      <c r="V10" s="10">
        <v>91603</v>
      </c>
      <c r="X10" s="28">
        <v>101394</v>
      </c>
      <c r="Y10" s="69"/>
      <c r="Z10" s="10">
        <v>103503</v>
      </c>
      <c r="AB10" s="54">
        <v>102921</v>
      </c>
      <c r="AD10" s="176"/>
      <c r="AE10" s="176"/>
      <c r="AF10" s="176"/>
    </row>
    <row r="11" spans="1:32" x14ac:dyDescent="0.25">
      <c r="B11" s="69"/>
      <c r="C11" s="69"/>
      <c r="D11" s="69" t="s">
        <v>451</v>
      </c>
      <c r="E11" s="69"/>
      <c r="F11" s="69"/>
      <c r="G11" s="69"/>
      <c r="H11" s="69"/>
      <c r="I11" s="96"/>
      <c r="J11" s="10">
        <v>128683</v>
      </c>
      <c r="K11" s="2"/>
      <c r="L11" s="10">
        <v>129656</v>
      </c>
      <c r="M11" s="26"/>
      <c r="N11" s="28">
        <v>120314</v>
      </c>
      <c r="O11" s="26"/>
      <c r="P11" s="28">
        <v>108551</v>
      </c>
      <c r="Q11" s="10"/>
      <c r="R11" s="10">
        <v>44832</v>
      </c>
      <c r="S11" s="10"/>
      <c r="T11" s="10">
        <v>47191</v>
      </c>
      <c r="U11" s="2"/>
      <c r="V11" s="10">
        <v>74665</v>
      </c>
      <c r="X11" s="28">
        <v>77581</v>
      </c>
      <c r="Y11" s="69"/>
      <c r="Z11" s="10">
        <v>71342</v>
      </c>
      <c r="AB11" s="54">
        <v>61163</v>
      </c>
    </row>
    <row r="12" spans="1:32" x14ac:dyDescent="0.25">
      <c r="B12" s="69" t="s">
        <v>406</v>
      </c>
      <c r="C12" s="69"/>
      <c r="D12" s="69"/>
      <c r="E12" s="69"/>
      <c r="F12" s="69"/>
      <c r="G12" s="69"/>
      <c r="H12" s="69"/>
      <c r="I12" s="96"/>
      <c r="J12" s="10">
        <v>3235</v>
      </c>
      <c r="K12" s="2"/>
      <c r="L12" s="10">
        <v>3377</v>
      </c>
      <c r="M12" s="26"/>
      <c r="N12" s="28">
        <v>4052</v>
      </c>
      <c r="O12" s="28"/>
      <c r="P12" s="28">
        <v>3537</v>
      </c>
      <c r="Q12" s="2"/>
      <c r="R12" s="10">
        <v>2700</v>
      </c>
      <c r="S12" s="2"/>
      <c r="T12" s="10">
        <v>3914</v>
      </c>
      <c r="U12" s="2"/>
      <c r="V12" s="10">
        <v>3507</v>
      </c>
      <c r="X12" s="10">
        <v>2459</v>
      </c>
      <c r="Y12" s="69"/>
      <c r="Z12" s="10">
        <v>1987</v>
      </c>
      <c r="AB12" s="54">
        <v>1944</v>
      </c>
    </row>
    <row r="13" spans="1:32" ht="13.8" x14ac:dyDescent="0.25">
      <c r="A13" s="212">
        <v>1</v>
      </c>
      <c r="B13" s="69" t="s">
        <v>407</v>
      </c>
      <c r="C13" s="69"/>
      <c r="D13" s="69"/>
      <c r="E13" s="69"/>
      <c r="F13" s="69"/>
      <c r="G13" s="69"/>
      <c r="H13" s="69"/>
      <c r="I13" s="97"/>
      <c r="J13" s="13">
        <f>J14-(J10+J11+J12)</f>
        <v>105912</v>
      </c>
      <c r="K13" s="13">
        <f>K14-(K10+K11+K12)</f>
        <v>0</v>
      </c>
      <c r="L13" s="13">
        <f>L14-(L10+L11+L12)</f>
        <v>98592</v>
      </c>
      <c r="M13" s="13">
        <f>M14-(M10+M11+M12)</f>
        <v>0</v>
      </c>
      <c r="N13" s="13">
        <f>N14-(N10+N11+N12)</f>
        <v>94889</v>
      </c>
      <c r="O13" s="29"/>
      <c r="P13" s="90">
        <v>83566</v>
      </c>
      <c r="Q13" s="13"/>
      <c r="R13" s="13">
        <v>78280</v>
      </c>
      <c r="S13" s="13"/>
      <c r="T13" s="13">
        <v>80959</v>
      </c>
      <c r="U13" s="9"/>
      <c r="V13" s="13">
        <v>67880</v>
      </c>
      <c r="W13" s="81"/>
      <c r="X13" s="13">
        <v>67500</v>
      </c>
      <c r="Y13" s="205"/>
      <c r="Z13" s="13">
        <v>66586</v>
      </c>
      <c r="AA13" s="81"/>
      <c r="AB13" s="309">
        <v>70898</v>
      </c>
    </row>
    <row r="14" spans="1:32" x14ac:dyDescent="0.25">
      <c r="B14" s="69" t="s">
        <v>408</v>
      </c>
      <c r="C14" s="69"/>
      <c r="D14" s="69"/>
      <c r="E14" s="69"/>
      <c r="F14" s="69"/>
      <c r="G14" s="69"/>
      <c r="H14" s="69"/>
      <c r="I14" s="96"/>
      <c r="J14" s="10">
        <v>367474</v>
      </c>
      <c r="K14" s="10"/>
      <c r="L14" s="10">
        <v>368560</v>
      </c>
      <c r="M14" s="10"/>
      <c r="N14" s="10">
        <v>358151</v>
      </c>
      <c r="O14" s="10"/>
      <c r="P14" s="10">
        <v>328736</v>
      </c>
      <c r="Q14" s="10"/>
      <c r="R14" s="10">
        <v>171650</v>
      </c>
      <c r="S14" s="10"/>
      <c r="T14" s="10">
        <v>181782</v>
      </c>
      <c r="U14" s="2"/>
      <c r="V14" s="10">
        <v>237655</v>
      </c>
      <c r="X14" s="10">
        <f>SUM(X10:X13)</f>
        <v>248934</v>
      </c>
      <c r="Y14" s="10"/>
      <c r="Z14" s="10">
        <f t="shared" ref="Z14:AB14" si="0">SUM(Z10:Z13)</f>
        <v>243418</v>
      </c>
      <c r="AA14" s="10"/>
      <c r="AB14" s="10">
        <f t="shared" si="0"/>
        <v>236926</v>
      </c>
    </row>
    <row r="15" spans="1:32" x14ac:dyDescent="0.25">
      <c r="B15" s="69"/>
      <c r="C15" s="69"/>
      <c r="D15" s="69"/>
      <c r="E15" s="69"/>
      <c r="F15" s="69"/>
      <c r="G15" s="69"/>
      <c r="H15" s="69"/>
      <c r="I15" s="96"/>
      <c r="J15" s="10"/>
      <c r="K15" s="10"/>
      <c r="L15" s="10"/>
      <c r="M15" s="10"/>
      <c r="N15" s="10"/>
      <c r="O15" s="10"/>
      <c r="P15" s="10"/>
      <c r="Q15" s="28"/>
      <c r="R15" s="2"/>
      <c r="S15" s="28"/>
      <c r="T15" s="2"/>
      <c r="U15" s="2"/>
      <c r="V15" s="2"/>
      <c r="X15" s="2"/>
      <c r="Y15" s="69"/>
      <c r="Z15" s="10"/>
      <c r="AB15" s="54"/>
    </row>
    <row r="16" spans="1:32" x14ac:dyDescent="0.25">
      <c r="B16" s="95" t="s">
        <v>352</v>
      </c>
      <c r="C16" s="95"/>
      <c r="D16" s="69"/>
      <c r="E16" s="69"/>
      <c r="F16" s="69"/>
      <c r="G16" s="69"/>
      <c r="H16" s="69"/>
      <c r="I16" s="96"/>
      <c r="J16" s="10"/>
      <c r="K16" s="10"/>
      <c r="L16" s="10"/>
      <c r="M16" s="26"/>
      <c r="N16" s="26"/>
      <c r="O16" s="26"/>
      <c r="P16" s="26"/>
      <c r="Q16" s="2"/>
      <c r="R16" s="2"/>
      <c r="S16" s="2"/>
      <c r="T16" s="2"/>
      <c r="U16" s="2"/>
      <c r="V16" s="2"/>
      <c r="X16" s="2"/>
      <c r="Y16" s="69"/>
      <c r="Z16" s="10"/>
      <c r="AB16" s="54"/>
    </row>
    <row r="17" spans="2:28" x14ac:dyDescent="0.25">
      <c r="B17" s="69"/>
      <c r="C17" s="69"/>
      <c r="D17" s="69" t="s">
        <v>241</v>
      </c>
      <c r="E17" s="69"/>
      <c r="F17" s="69"/>
      <c r="G17" s="69"/>
      <c r="H17" s="69"/>
      <c r="I17" s="96"/>
      <c r="J17" s="10"/>
      <c r="K17" s="10"/>
      <c r="L17" s="10"/>
      <c r="M17" s="26"/>
      <c r="N17" s="26"/>
      <c r="O17" s="26"/>
      <c r="P17" s="26"/>
      <c r="Q17" s="2"/>
      <c r="R17" s="2"/>
      <c r="S17" s="2"/>
      <c r="T17" s="2"/>
      <c r="U17" s="2"/>
      <c r="V17" s="2"/>
      <c r="X17" s="2"/>
      <c r="Y17" s="69"/>
      <c r="Z17" s="10"/>
      <c r="AB17" s="54"/>
    </row>
    <row r="18" spans="2:28" x14ac:dyDescent="0.25">
      <c r="B18" s="69"/>
      <c r="C18" s="69"/>
      <c r="D18" s="95" t="s">
        <v>242</v>
      </c>
      <c r="E18" s="69"/>
      <c r="F18" s="69"/>
      <c r="G18" s="69"/>
      <c r="H18" s="69"/>
      <c r="I18" s="161"/>
      <c r="J18" s="144">
        <v>28660054</v>
      </c>
      <c r="K18" s="188"/>
      <c r="L18" s="144">
        <v>30935545</v>
      </c>
      <c r="M18" s="189"/>
      <c r="N18" s="190">
        <v>31652416</v>
      </c>
      <c r="O18" s="26"/>
      <c r="P18" s="28">
        <v>30953016</v>
      </c>
      <c r="Q18" s="10"/>
      <c r="R18" s="10">
        <v>7393523</v>
      </c>
      <c r="S18" s="10"/>
      <c r="T18" s="10">
        <v>8659124</v>
      </c>
      <c r="U18" s="2"/>
      <c r="V18" s="10">
        <v>21091714</v>
      </c>
      <c r="X18" s="10">
        <v>25148943</v>
      </c>
      <c r="Y18" s="69"/>
      <c r="Z18" s="10">
        <v>26033133</v>
      </c>
      <c r="AB18" s="54">
        <v>26690118</v>
      </c>
    </row>
    <row r="19" spans="2:28" x14ac:dyDescent="0.25">
      <c r="B19" s="69"/>
      <c r="C19" s="69"/>
      <c r="D19" s="69" t="s">
        <v>409</v>
      </c>
      <c r="E19" s="69"/>
      <c r="F19" s="69"/>
      <c r="G19" s="69"/>
      <c r="H19" s="69"/>
      <c r="I19" s="162"/>
      <c r="J19" s="191">
        <v>7733744</v>
      </c>
      <c r="K19" s="192"/>
      <c r="L19" s="191">
        <v>7949218</v>
      </c>
      <c r="M19" s="193"/>
      <c r="N19" s="191">
        <v>7661497</v>
      </c>
      <c r="O19" s="29"/>
      <c r="P19" s="13">
        <v>6975869</v>
      </c>
      <c r="Q19" s="13">
        <v>6975869</v>
      </c>
      <c r="R19" s="13">
        <v>2034616</v>
      </c>
      <c r="S19" s="13">
        <v>6975869</v>
      </c>
      <c r="T19" s="13">
        <v>2212138</v>
      </c>
      <c r="U19" s="9"/>
      <c r="V19" s="13">
        <v>4199188</v>
      </c>
      <c r="W19" s="81"/>
      <c r="X19" s="13">
        <v>4660731</v>
      </c>
      <c r="Y19" s="205"/>
      <c r="Z19" s="13">
        <v>4226174</v>
      </c>
      <c r="AA19" s="81"/>
      <c r="AB19" s="309">
        <v>4189809</v>
      </c>
    </row>
    <row r="20" spans="2:28" x14ac:dyDescent="0.25">
      <c r="B20" s="69" t="s">
        <v>410</v>
      </c>
      <c r="C20" s="69"/>
      <c r="D20" s="69"/>
      <c r="E20" s="69"/>
      <c r="F20" s="69"/>
      <c r="G20" s="69"/>
      <c r="H20" s="69"/>
      <c r="I20" s="161"/>
      <c r="J20" s="144">
        <v>36393798</v>
      </c>
      <c r="K20" s="144"/>
      <c r="L20" s="144">
        <v>38884763</v>
      </c>
      <c r="M20" s="144"/>
      <c r="N20" s="144">
        <v>39313913</v>
      </c>
      <c r="O20" s="10"/>
      <c r="P20" s="10">
        <f>P18+P19</f>
        <v>37928885</v>
      </c>
      <c r="Q20" s="10"/>
      <c r="R20" s="10">
        <v>9428139</v>
      </c>
      <c r="S20" s="10"/>
      <c r="T20" s="10">
        <v>10871262</v>
      </c>
      <c r="U20" s="2"/>
      <c r="V20" s="10">
        <v>25290902</v>
      </c>
      <c r="X20" s="10">
        <v>29809674</v>
      </c>
      <c r="Y20" s="69"/>
      <c r="Z20" s="10">
        <f>Z18+Z19</f>
        <v>30259307</v>
      </c>
      <c r="AA20" s="10"/>
      <c r="AB20" s="10">
        <f t="shared" ref="AB20" si="1">AB18+AB19</f>
        <v>30879927</v>
      </c>
    </row>
    <row r="21" spans="2:28" x14ac:dyDescent="0.25">
      <c r="B21" s="69"/>
      <c r="C21" s="69"/>
      <c r="D21" s="69"/>
      <c r="E21" s="69"/>
      <c r="F21" s="69"/>
      <c r="G21" s="69"/>
      <c r="H21" s="69"/>
      <c r="I21" s="96"/>
      <c r="J21" s="10"/>
      <c r="K21" s="10"/>
      <c r="L21" s="10"/>
      <c r="M21" s="26"/>
      <c r="N21" s="28"/>
      <c r="O21" s="26"/>
      <c r="P21" s="28"/>
      <c r="Q21" s="28"/>
      <c r="R21" s="2"/>
      <c r="S21" s="28"/>
      <c r="T21" s="2"/>
      <c r="U21" s="2"/>
      <c r="V21" s="2"/>
      <c r="X21" s="2"/>
      <c r="Y21" s="69"/>
      <c r="Z21" s="10"/>
      <c r="AB21" s="54"/>
    </row>
    <row r="22" spans="2:28" x14ac:dyDescent="0.25">
      <c r="B22" s="95" t="s">
        <v>461</v>
      </c>
      <c r="C22" s="95"/>
      <c r="D22" s="69"/>
      <c r="E22" s="69"/>
      <c r="F22" s="69"/>
      <c r="G22" s="69"/>
      <c r="H22" s="69"/>
      <c r="I22" s="96"/>
      <c r="J22" s="10"/>
      <c r="K22" s="10"/>
      <c r="L22" s="10"/>
      <c r="M22" s="26"/>
      <c r="N22" s="2"/>
      <c r="O22" s="26"/>
      <c r="P22" s="2"/>
      <c r="Q22" s="2"/>
      <c r="R22" s="2"/>
      <c r="S22" s="2"/>
      <c r="T22" s="2"/>
      <c r="U22" s="2"/>
      <c r="V22" s="2"/>
      <c r="X22" s="2"/>
      <c r="Y22" s="69"/>
      <c r="Z22" s="10"/>
      <c r="AB22" s="54"/>
    </row>
    <row r="23" spans="2:28" x14ac:dyDescent="0.25">
      <c r="B23" s="69"/>
      <c r="C23" s="69"/>
      <c r="D23" s="69" t="s">
        <v>243</v>
      </c>
      <c r="E23" s="69"/>
      <c r="F23" s="69"/>
      <c r="G23" s="69"/>
      <c r="H23" s="69"/>
      <c r="I23" s="96"/>
      <c r="J23" s="10"/>
      <c r="K23" s="10"/>
      <c r="L23" s="10"/>
      <c r="M23" s="26"/>
      <c r="N23" s="26"/>
      <c r="O23" s="26"/>
      <c r="P23" s="26"/>
      <c r="Q23" s="2"/>
      <c r="R23" s="2"/>
      <c r="S23" s="2"/>
      <c r="T23" s="2"/>
      <c r="U23" s="2"/>
      <c r="V23" s="2"/>
      <c r="X23" s="2"/>
      <c r="Y23" s="69"/>
      <c r="Z23" s="10"/>
      <c r="AB23" s="54"/>
    </row>
    <row r="24" spans="2:28" x14ac:dyDescent="0.25">
      <c r="B24" s="69"/>
      <c r="C24" s="69"/>
      <c r="D24" s="95" t="s">
        <v>244</v>
      </c>
      <c r="E24" s="69"/>
      <c r="F24" s="69"/>
      <c r="G24" s="69"/>
      <c r="H24" s="69"/>
      <c r="I24" s="161"/>
      <c r="J24" s="144">
        <v>125029</v>
      </c>
      <c r="K24" s="188"/>
      <c r="L24" s="144">
        <v>137286</v>
      </c>
      <c r="M24" s="189"/>
      <c r="N24" s="144">
        <v>139601</v>
      </c>
      <c r="O24" s="26"/>
      <c r="P24" s="157" t="s">
        <v>280</v>
      </c>
      <c r="Q24" s="10"/>
      <c r="R24" s="10">
        <v>130429</v>
      </c>
      <c r="S24" s="10"/>
      <c r="T24" s="10">
        <v>145323</v>
      </c>
      <c r="U24" s="2"/>
      <c r="V24" s="144">
        <v>137539</v>
      </c>
      <c r="X24" s="10">
        <v>119413</v>
      </c>
      <c r="Y24" s="69"/>
      <c r="Z24" s="10">
        <v>134183</v>
      </c>
      <c r="AB24" s="54">
        <v>140852</v>
      </c>
    </row>
    <row r="25" spans="2:28" x14ac:dyDescent="0.25">
      <c r="B25" s="69"/>
      <c r="C25" s="69"/>
      <c r="D25" s="69" t="s">
        <v>411</v>
      </c>
      <c r="E25" s="69"/>
      <c r="F25" s="69"/>
      <c r="G25" s="69"/>
      <c r="H25" s="69"/>
      <c r="I25" s="162"/>
      <c r="J25" s="191">
        <v>2870</v>
      </c>
      <c r="K25" s="192"/>
      <c r="L25" s="191">
        <v>3210</v>
      </c>
      <c r="M25" s="193"/>
      <c r="N25" s="191">
        <v>3349</v>
      </c>
      <c r="O25" s="29"/>
      <c r="P25" s="160" t="s">
        <v>280</v>
      </c>
      <c r="Q25" s="13"/>
      <c r="R25" s="13">
        <v>1724</v>
      </c>
      <c r="S25" s="13"/>
      <c r="T25" s="13">
        <v>1308</v>
      </c>
      <c r="U25" s="9"/>
      <c r="V25" s="191">
        <v>1883</v>
      </c>
      <c r="W25" s="81"/>
      <c r="X25" s="13">
        <v>1864</v>
      </c>
      <c r="Y25" s="205"/>
      <c r="Z25" s="13">
        <v>1739</v>
      </c>
      <c r="AA25" s="81"/>
      <c r="AB25" s="309">
        <v>1168</v>
      </c>
    </row>
    <row r="26" spans="2:28" x14ac:dyDescent="0.25">
      <c r="B26" s="69" t="s">
        <v>462</v>
      </c>
      <c r="C26" s="69"/>
      <c r="D26" s="69"/>
      <c r="E26" s="69"/>
      <c r="F26" s="69"/>
      <c r="G26" s="69"/>
      <c r="H26" s="69"/>
      <c r="I26" s="161"/>
      <c r="J26" s="144">
        <v>127899</v>
      </c>
      <c r="K26" s="144"/>
      <c r="L26" s="144">
        <v>140496</v>
      </c>
      <c r="M26" s="144"/>
      <c r="N26" s="144">
        <v>142950</v>
      </c>
      <c r="O26" s="26"/>
      <c r="P26" s="157" t="s">
        <v>280</v>
      </c>
      <c r="Q26" s="10"/>
      <c r="R26" s="10">
        <v>132153</v>
      </c>
      <c r="S26" s="10"/>
      <c r="T26" s="10">
        <v>146631</v>
      </c>
      <c r="U26" s="2"/>
      <c r="V26" s="144">
        <v>139422</v>
      </c>
      <c r="X26" s="10">
        <v>121277</v>
      </c>
      <c r="Y26" s="69"/>
      <c r="Z26" s="10">
        <f>Z24+Z25</f>
        <v>135922</v>
      </c>
      <c r="AA26" s="10"/>
      <c r="AB26" s="10">
        <f t="shared" ref="AB26" si="2">AB24+AB25</f>
        <v>142020</v>
      </c>
    </row>
    <row r="27" spans="2:28" x14ac:dyDescent="0.25">
      <c r="B27" s="69"/>
      <c r="C27" s="69"/>
      <c r="D27" s="69"/>
      <c r="E27" s="69"/>
      <c r="F27" s="69"/>
      <c r="G27" s="69"/>
      <c r="H27" s="69"/>
      <c r="I27" s="96"/>
      <c r="J27" s="10"/>
      <c r="K27" s="10"/>
      <c r="L27" s="10"/>
      <c r="M27" s="26"/>
      <c r="N27" s="28"/>
      <c r="O27" s="26"/>
      <c r="P27" s="28"/>
      <c r="Q27" s="28"/>
      <c r="R27" s="10"/>
      <c r="S27" s="28"/>
      <c r="T27" s="10"/>
      <c r="U27" s="2"/>
      <c r="V27" s="144"/>
      <c r="X27" s="2"/>
      <c r="Y27" s="69"/>
      <c r="Z27" s="10"/>
      <c r="AB27" s="54"/>
    </row>
    <row r="28" spans="2:28" x14ac:dyDescent="0.25">
      <c r="B28" s="95" t="s">
        <v>321</v>
      </c>
      <c r="C28" s="95"/>
      <c r="D28" s="69"/>
      <c r="E28" s="69"/>
      <c r="F28" s="69"/>
      <c r="G28" s="69"/>
      <c r="H28" s="69"/>
      <c r="I28" s="96"/>
      <c r="J28" s="10"/>
      <c r="K28" s="10"/>
      <c r="L28" s="10"/>
      <c r="M28" s="26"/>
      <c r="N28" s="2"/>
      <c r="O28" s="26"/>
      <c r="P28" s="2"/>
      <c r="Q28" s="2"/>
      <c r="R28" s="10"/>
      <c r="S28" s="2"/>
      <c r="T28" s="10"/>
      <c r="U28" s="2"/>
      <c r="V28" s="144"/>
      <c r="X28" s="2"/>
      <c r="Y28" s="69"/>
      <c r="Z28" s="10"/>
      <c r="AB28" s="54"/>
    </row>
    <row r="29" spans="2:28" x14ac:dyDescent="0.25">
      <c r="B29" s="69"/>
      <c r="C29" s="69"/>
      <c r="D29" s="69" t="s">
        <v>243</v>
      </c>
      <c r="E29" s="69"/>
      <c r="F29" s="69"/>
      <c r="G29" s="69"/>
      <c r="H29" s="69"/>
      <c r="I29" s="96"/>
      <c r="J29" s="10"/>
      <c r="K29" s="10"/>
      <c r="L29" s="10"/>
      <c r="M29" s="26"/>
      <c r="N29" s="26"/>
      <c r="O29" s="26"/>
      <c r="P29" s="26"/>
      <c r="Q29" s="2"/>
      <c r="R29" s="10"/>
      <c r="S29" s="2"/>
      <c r="T29" s="10"/>
      <c r="U29" s="2"/>
      <c r="V29" s="144"/>
      <c r="X29" s="2"/>
      <c r="Y29" s="69"/>
      <c r="Z29" s="10"/>
      <c r="AB29" s="54"/>
    </row>
    <row r="30" spans="2:28" x14ac:dyDescent="0.25">
      <c r="B30" s="69"/>
      <c r="C30" s="69"/>
      <c r="D30" s="95" t="s">
        <v>244</v>
      </c>
      <c r="E30" s="69"/>
      <c r="F30" s="69"/>
      <c r="G30" s="69"/>
      <c r="H30" s="69"/>
      <c r="I30" s="161"/>
      <c r="J30" s="144">
        <v>10908</v>
      </c>
      <c r="K30" s="188"/>
      <c r="L30" s="144">
        <v>10678</v>
      </c>
      <c r="M30" s="189"/>
      <c r="N30" s="144">
        <v>8009</v>
      </c>
      <c r="O30" s="26"/>
      <c r="P30" s="10">
        <v>5351</v>
      </c>
      <c r="Q30" s="10"/>
      <c r="R30" s="10">
        <v>2977</v>
      </c>
      <c r="S30" s="10"/>
      <c r="T30" s="10">
        <v>2818</v>
      </c>
      <c r="U30" s="2"/>
      <c r="V30" s="144">
        <v>2742</v>
      </c>
      <c r="X30" s="10">
        <v>2618</v>
      </c>
      <c r="Y30" s="69"/>
      <c r="Z30" s="10">
        <v>2680</v>
      </c>
      <c r="AB30" s="54">
        <v>2591</v>
      </c>
    </row>
    <row r="31" spans="2:28" x14ac:dyDescent="0.25">
      <c r="B31" s="69"/>
      <c r="C31" s="69"/>
      <c r="D31" s="69" t="s">
        <v>411</v>
      </c>
      <c r="E31" s="69"/>
      <c r="F31" s="69"/>
      <c r="G31" s="69"/>
      <c r="H31" s="69"/>
      <c r="I31" s="162"/>
      <c r="J31" s="191">
        <v>11665</v>
      </c>
      <c r="K31" s="192"/>
      <c r="L31" s="191">
        <v>11526</v>
      </c>
      <c r="M31" s="193"/>
      <c r="N31" s="191">
        <v>7645</v>
      </c>
      <c r="O31" s="29"/>
      <c r="P31" s="13">
        <v>4395</v>
      </c>
      <c r="Q31" s="13"/>
      <c r="R31" s="13">
        <v>4321</v>
      </c>
      <c r="S31" s="13"/>
      <c r="T31" s="13">
        <v>5905</v>
      </c>
      <c r="U31" s="9"/>
      <c r="V31" s="191">
        <v>7024</v>
      </c>
      <c r="W31" s="81"/>
      <c r="X31" s="13">
        <v>5838</v>
      </c>
      <c r="Y31" s="205"/>
      <c r="Z31" s="13">
        <v>5745</v>
      </c>
      <c r="AA31" s="81"/>
      <c r="AB31" s="309">
        <v>3318</v>
      </c>
    </row>
    <row r="32" spans="2:28" x14ac:dyDescent="0.25">
      <c r="B32" s="69" t="s">
        <v>412</v>
      </c>
      <c r="C32" s="69"/>
      <c r="D32" s="69"/>
      <c r="E32" s="69"/>
      <c r="F32" s="69"/>
      <c r="G32" s="69"/>
      <c r="H32" s="69"/>
      <c r="I32" s="161"/>
      <c r="J32" s="144">
        <v>22573</v>
      </c>
      <c r="K32" s="144"/>
      <c r="L32" s="144">
        <v>22204</v>
      </c>
      <c r="M32" s="144"/>
      <c r="N32" s="144">
        <v>15654</v>
      </c>
      <c r="O32" s="26"/>
      <c r="P32" s="10">
        <f>P30+P31</f>
        <v>9746</v>
      </c>
      <c r="Q32" s="10"/>
      <c r="R32" s="10">
        <v>7298</v>
      </c>
      <c r="S32" s="10"/>
      <c r="T32" s="10">
        <v>8723</v>
      </c>
      <c r="U32" s="2"/>
      <c r="V32" s="144">
        <v>9766</v>
      </c>
      <c r="X32" s="10">
        <v>8456</v>
      </c>
      <c r="Y32" s="69"/>
      <c r="Z32" s="10">
        <f>Z30+Z31</f>
        <v>8425</v>
      </c>
      <c r="AA32" s="10"/>
      <c r="AB32" s="10">
        <f t="shared" ref="AB32" si="3">AB30+AB31</f>
        <v>5909</v>
      </c>
    </row>
    <row r="33" spans="1:28" x14ac:dyDescent="0.25">
      <c r="B33" s="98"/>
      <c r="C33" s="98"/>
      <c r="D33" s="69"/>
      <c r="E33" s="69"/>
      <c r="F33" s="69"/>
      <c r="G33" s="69"/>
      <c r="H33" s="69"/>
      <c r="I33" s="96"/>
      <c r="J33" s="10"/>
      <c r="K33" s="10"/>
      <c r="L33" s="10"/>
      <c r="M33" s="26"/>
      <c r="N33" s="28"/>
      <c r="O33" s="26"/>
      <c r="P33" s="28"/>
      <c r="Q33" s="10"/>
      <c r="R33" s="10"/>
      <c r="S33" s="10"/>
      <c r="T33" s="10"/>
      <c r="U33" s="2"/>
      <c r="V33" s="2"/>
      <c r="X33" s="2"/>
      <c r="Y33" s="69"/>
      <c r="Z33" s="10"/>
      <c r="AB33" s="54"/>
    </row>
    <row r="34" spans="1:28" x14ac:dyDescent="0.25">
      <c r="B34" s="94" t="s">
        <v>322</v>
      </c>
      <c r="C34" s="94"/>
      <c r="D34" s="69"/>
      <c r="E34" s="69"/>
      <c r="F34" s="69"/>
      <c r="G34" s="69"/>
      <c r="H34" s="69"/>
      <c r="I34" s="96"/>
      <c r="J34" s="10"/>
      <c r="K34" s="10"/>
      <c r="L34" s="10"/>
      <c r="M34" s="26"/>
      <c r="N34" s="2"/>
      <c r="O34" s="26"/>
      <c r="P34" s="2"/>
      <c r="Q34" s="2"/>
      <c r="R34" s="10"/>
      <c r="S34" s="2"/>
      <c r="T34" s="10"/>
      <c r="U34" s="2"/>
      <c r="V34" s="2"/>
      <c r="X34" s="2"/>
      <c r="Y34" s="69"/>
      <c r="Z34" s="10"/>
      <c r="AB34" s="54"/>
    </row>
    <row r="35" spans="1:28" x14ac:dyDescent="0.25">
      <c r="B35" s="69" t="s">
        <v>245</v>
      </c>
      <c r="C35" s="69"/>
      <c r="D35" s="69"/>
      <c r="E35" s="69"/>
      <c r="F35" s="69"/>
      <c r="G35" s="69"/>
      <c r="H35" s="69"/>
      <c r="I35" s="96"/>
      <c r="J35" s="10"/>
      <c r="K35" s="10"/>
      <c r="L35" s="10"/>
      <c r="M35" s="26"/>
      <c r="N35" s="26"/>
      <c r="O35" s="26"/>
      <c r="P35" s="26"/>
      <c r="Q35" s="2"/>
      <c r="R35" s="10"/>
      <c r="S35" s="2"/>
      <c r="T35" s="10"/>
      <c r="U35" s="2"/>
      <c r="V35" s="2"/>
      <c r="X35" s="2"/>
      <c r="Y35" s="69"/>
      <c r="Z35" s="10"/>
      <c r="AB35" s="54"/>
    </row>
    <row r="36" spans="1:28" x14ac:dyDescent="0.25">
      <c r="B36" s="69" t="s">
        <v>246</v>
      </c>
      <c r="C36" s="69"/>
      <c r="D36" s="69"/>
      <c r="E36" s="69"/>
      <c r="F36" s="69"/>
      <c r="G36" s="69"/>
      <c r="H36" s="69"/>
      <c r="I36" s="96"/>
      <c r="J36" s="10"/>
      <c r="K36" s="10"/>
      <c r="L36" s="10"/>
      <c r="M36" s="26"/>
      <c r="N36" s="28"/>
      <c r="O36" s="26"/>
      <c r="P36" s="28"/>
      <c r="Q36" s="28"/>
      <c r="R36" s="10"/>
      <c r="S36" s="28"/>
      <c r="T36" s="10"/>
      <c r="U36" s="2"/>
      <c r="V36" s="2"/>
      <c r="X36" s="2"/>
      <c r="Y36" s="69"/>
      <c r="Z36" s="10"/>
      <c r="AB36" s="54"/>
    </row>
    <row r="37" spans="1:28" x14ac:dyDescent="0.25">
      <c r="B37" s="95" t="s">
        <v>247</v>
      </c>
      <c r="C37" s="95"/>
      <c r="D37" s="69"/>
      <c r="E37" s="69"/>
      <c r="F37" s="69"/>
      <c r="G37" s="69"/>
      <c r="H37" s="69"/>
      <c r="I37" s="96"/>
      <c r="J37" s="10"/>
      <c r="K37" s="10"/>
      <c r="L37" s="10"/>
      <c r="M37" s="26"/>
      <c r="N37" s="26"/>
      <c r="O37" s="26"/>
      <c r="P37" s="26"/>
      <c r="Q37" s="2"/>
      <c r="R37" s="10"/>
      <c r="S37" s="2"/>
      <c r="T37" s="10"/>
      <c r="U37" s="2"/>
      <c r="V37" s="2"/>
      <c r="X37" s="2"/>
      <c r="Y37" s="69"/>
      <c r="Z37" s="10"/>
      <c r="AB37" s="54"/>
    </row>
    <row r="38" spans="1:28" x14ac:dyDescent="0.25">
      <c r="B38" s="204" t="s">
        <v>248</v>
      </c>
      <c r="C38" s="204"/>
      <c r="D38" s="205"/>
      <c r="E38" s="205"/>
      <c r="F38" s="205"/>
      <c r="G38" s="205"/>
      <c r="H38" s="205"/>
      <c r="I38" s="97"/>
      <c r="J38" s="13">
        <v>2450</v>
      </c>
      <c r="K38" s="9"/>
      <c r="L38" s="13">
        <v>2446</v>
      </c>
      <c r="M38" s="29"/>
      <c r="N38" s="90">
        <v>2441</v>
      </c>
      <c r="O38" s="29"/>
      <c r="P38" s="90">
        <v>2476</v>
      </c>
      <c r="Q38" s="13"/>
      <c r="R38" s="13">
        <v>2477</v>
      </c>
      <c r="S38" s="13"/>
      <c r="T38" s="13">
        <v>2444</v>
      </c>
      <c r="U38" s="9"/>
      <c r="V38" s="13">
        <v>2407</v>
      </c>
      <c r="W38" s="81"/>
      <c r="X38" s="13">
        <v>2376</v>
      </c>
      <c r="Y38" s="205"/>
      <c r="Z38" s="13">
        <v>2351</v>
      </c>
      <c r="AA38" s="81"/>
      <c r="AB38" s="309">
        <v>2352</v>
      </c>
    </row>
    <row r="39" spans="1:28" ht="13.8" x14ac:dyDescent="0.25">
      <c r="A39" s="212">
        <v>1</v>
      </c>
      <c r="B39" s="57" t="s">
        <v>660</v>
      </c>
      <c r="C39" s="57"/>
      <c r="D39" s="2"/>
      <c r="E39" s="2"/>
      <c r="F39" s="2"/>
      <c r="G39" s="2"/>
      <c r="H39" s="2"/>
      <c r="I39" s="2"/>
      <c r="J39" s="2"/>
      <c r="K39" s="2"/>
      <c r="L39" s="2"/>
      <c r="M39" s="2"/>
      <c r="N39" s="2"/>
      <c r="O39" s="2"/>
      <c r="P39" s="2"/>
      <c r="Q39" s="2"/>
      <c r="R39" s="2"/>
      <c r="S39" s="2"/>
      <c r="T39" s="2"/>
      <c r="U39" s="26"/>
      <c r="V39" s="26"/>
      <c r="X39" s="69"/>
      <c r="Y39" s="69"/>
      <c r="Z39" s="69"/>
      <c r="AA39" s="69"/>
      <c r="AB39" s="69"/>
    </row>
    <row r="40" spans="1:28" x14ac:dyDescent="0.25">
      <c r="B40" s="27" t="s">
        <v>661</v>
      </c>
      <c r="C40" s="27"/>
      <c r="D40" s="26"/>
      <c r="E40" s="26"/>
      <c r="F40" s="26"/>
      <c r="G40" s="26"/>
      <c r="H40" s="26"/>
      <c r="I40" s="26"/>
      <c r="J40" s="26"/>
      <c r="K40" s="26"/>
      <c r="L40" s="26"/>
      <c r="M40" s="26"/>
      <c r="N40" s="26"/>
      <c r="O40" s="26"/>
      <c r="P40" s="26"/>
      <c r="Q40" s="26"/>
      <c r="R40" s="26"/>
      <c r="S40" s="26"/>
      <c r="T40" s="26"/>
      <c r="U40" s="26"/>
      <c r="V40" s="26"/>
      <c r="X40" s="69"/>
      <c r="Y40" s="69"/>
      <c r="Z40" s="69"/>
      <c r="AA40" s="69"/>
      <c r="AB40" s="69"/>
    </row>
    <row r="41" spans="1:28" x14ac:dyDescent="0.25">
      <c r="B41" s="26"/>
      <c r="C41" s="26"/>
      <c r="D41" s="26"/>
      <c r="E41" s="26"/>
      <c r="F41" s="26"/>
      <c r="G41" s="26"/>
      <c r="H41" s="26"/>
      <c r="I41" s="26"/>
      <c r="J41" s="26"/>
      <c r="K41" s="26"/>
      <c r="L41" s="26"/>
      <c r="M41" s="26"/>
      <c r="N41" s="26"/>
      <c r="O41" s="26"/>
      <c r="P41" s="26"/>
      <c r="Q41" s="26"/>
      <c r="R41" s="26"/>
      <c r="S41" s="26"/>
      <c r="T41" s="26"/>
      <c r="U41" s="26"/>
      <c r="V41" s="26"/>
      <c r="X41" s="69"/>
      <c r="Y41" s="69"/>
      <c r="Z41" s="69"/>
      <c r="AA41" s="69"/>
      <c r="AB41" s="69"/>
    </row>
    <row r="42" spans="1:28" x14ac:dyDescent="0.25">
      <c r="B42" s="26"/>
      <c r="C42" s="26"/>
      <c r="D42" s="26"/>
      <c r="E42" s="26"/>
      <c r="F42" s="26"/>
      <c r="G42" s="26"/>
      <c r="H42" s="26"/>
      <c r="I42" s="26"/>
      <c r="J42" s="26"/>
      <c r="K42" s="26"/>
      <c r="L42" s="26"/>
      <c r="M42" s="26"/>
      <c r="N42" s="26"/>
      <c r="O42" s="26"/>
      <c r="P42" s="26"/>
      <c r="Q42" s="26"/>
      <c r="R42" s="26"/>
      <c r="S42" s="26"/>
      <c r="T42" s="26"/>
      <c r="U42" s="26"/>
      <c r="V42" s="26"/>
      <c r="X42" s="69"/>
      <c r="Y42" s="69"/>
      <c r="Z42" s="69"/>
      <c r="AA42" s="69"/>
      <c r="AB42" s="69"/>
    </row>
    <row r="43" spans="1:28" x14ac:dyDescent="0.25">
      <c r="X43" s="69"/>
      <c r="Y43" s="69"/>
      <c r="Z43" s="69"/>
      <c r="AA43" s="69"/>
      <c r="AB43" s="69"/>
    </row>
  </sheetData>
  <pageMargins left="0.70866141732283472" right="0.70866141732283472" top="0.74803149606299213" bottom="0.74803149606299213" header="0.31496062992125984" footer="0.31496062992125984"/>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N65"/>
  <sheetViews>
    <sheetView showGridLines="0" zoomScaleNormal="100" zoomScaleSheetLayoutView="100" workbookViewId="0">
      <pane xSplit="1" ySplit="7" topLeftCell="B8" activePane="bottomRight" state="frozen"/>
      <selection pane="topRight" activeCell="B1" sqref="B1"/>
      <selection pane="bottomLeft" activeCell="A8" sqref="A8"/>
      <selection pane="bottomRight"/>
    </sheetView>
  </sheetViews>
  <sheetFormatPr defaultColWidth="9.109375" defaultRowHeight="13.2" x14ac:dyDescent="0.25"/>
  <cols>
    <col min="1" max="1" width="9.5546875" style="25" customWidth="1"/>
    <col min="2" max="2" width="10.5546875" style="25" customWidth="1"/>
    <col min="3" max="3" width="2.44140625" style="25" customWidth="1"/>
    <col min="4" max="4" width="1.109375" style="25" customWidth="1"/>
    <col min="5" max="5" width="12.88671875" style="25" customWidth="1"/>
    <col min="6" max="6" width="1.109375" style="25" customWidth="1"/>
    <col min="7" max="7" width="11.88671875" style="25" bestFit="1" customWidth="1"/>
    <col min="8" max="8" width="1.109375" style="25" customWidth="1"/>
    <col min="9" max="9" width="8.5546875" style="25" customWidth="1"/>
    <col min="10" max="10" width="1.109375" style="25" bestFit="1" customWidth="1"/>
    <col min="11" max="11" width="9.44140625" style="25" customWidth="1"/>
    <col min="12" max="12" width="1.109375" style="25" customWidth="1"/>
    <col min="13" max="13" width="9" style="25" customWidth="1"/>
    <col min="14" max="14" width="1.109375" style="25" customWidth="1"/>
    <col min="15" max="16" width="9.109375" style="25"/>
    <col min="17" max="17" width="11" style="25" customWidth="1"/>
    <col min="18" max="16384" width="9.109375" style="25"/>
  </cols>
  <sheetData>
    <row r="1" spans="1:14" s="24" customFormat="1" ht="12.75" customHeight="1" x14ac:dyDescent="0.3">
      <c r="A1" s="1" t="s">
        <v>240</v>
      </c>
      <c r="B1" s="1" t="s">
        <v>772</v>
      </c>
      <c r="C1" s="1"/>
      <c r="D1" s="1"/>
      <c r="E1" s="1"/>
      <c r="F1" s="1"/>
      <c r="G1" s="1"/>
      <c r="H1" s="1"/>
      <c r="I1" s="1"/>
      <c r="J1" s="1"/>
      <c r="K1" s="1"/>
      <c r="L1" s="1"/>
      <c r="M1" s="1"/>
      <c r="N1" s="1"/>
    </row>
    <row r="2" spans="1:14" ht="12.75" customHeight="1" x14ac:dyDescent="0.3">
      <c r="A2" s="3"/>
      <c r="B2" s="39" t="s">
        <v>773</v>
      </c>
      <c r="C2" s="39"/>
      <c r="D2" s="3"/>
      <c r="E2" s="3"/>
      <c r="F2" s="3"/>
      <c r="G2" s="3"/>
      <c r="H2" s="3"/>
      <c r="I2" s="3"/>
      <c r="J2" s="3"/>
      <c r="K2" s="3"/>
      <c r="L2" s="3"/>
      <c r="M2" s="3"/>
      <c r="N2" s="3"/>
    </row>
    <row r="3" spans="1:14" ht="12.75" customHeight="1" x14ac:dyDescent="0.25">
      <c r="A3" s="8"/>
      <c r="B3" s="8"/>
      <c r="C3" s="8"/>
      <c r="D3" s="8"/>
      <c r="E3" s="8"/>
      <c r="F3" s="8"/>
      <c r="G3" s="8"/>
      <c r="H3" s="8"/>
      <c r="I3" s="8"/>
      <c r="J3" s="8"/>
      <c r="K3" s="8"/>
      <c r="L3" s="8"/>
      <c r="M3" s="8"/>
      <c r="N3" s="8"/>
    </row>
    <row r="4" spans="1:14" s="26" customFormat="1" ht="12.75" customHeight="1" x14ac:dyDescent="0.2">
      <c r="A4" s="2" t="s">
        <v>0</v>
      </c>
      <c r="B4" s="2" t="s">
        <v>249</v>
      </c>
      <c r="C4" s="2"/>
      <c r="D4" s="2"/>
      <c r="E4" s="2" t="s">
        <v>323</v>
      </c>
      <c r="F4" s="2"/>
      <c r="G4" s="2" t="s">
        <v>250</v>
      </c>
      <c r="H4" s="2"/>
      <c r="I4" s="2" t="s">
        <v>251</v>
      </c>
      <c r="J4" s="2"/>
      <c r="K4" s="2" t="s">
        <v>100</v>
      </c>
      <c r="L4" s="2"/>
      <c r="M4" s="2"/>
      <c r="N4" s="2"/>
    </row>
    <row r="5" spans="1:14" s="26" customFormat="1" ht="12.75" customHeight="1" x14ac:dyDescent="0.2">
      <c r="A5" s="34" t="s">
        <v>2</v>
      </c>
      <c r="B5" s="34" t="s">
        <v>252</v>
      </c>
      <c r="C5" s="34"/>
      <c r="D5" s="2"/>
      <c r="E5" s="34" t="s">
        <v>253</v>
      </c>
      <c r="F5" s="2"/>
      <c r="G5" s="34" t="s">
        <v>252</v>
      </c>
      <c r="H5" s="2"/>
      <c r="I5" s="34" t="s">
        <v>254</v>
      </c>
      <c r="J5" s="2"/>
      <c r="K5" s="102" t="s">
        <v>324</v>
      </c>
      <c r="L5" s="9"/>
      <c r="M5" s="9"/>
      <c r="N5" s="9"/>
    </row>
    <row r="6" spans="1:14" s="26" customFormat="1" ht="12.75" customHeight="1" x14ac:dyDescent="0.2">
      <c r="A6" s="2"/>
      <c r="B6" s="2"/>
      <c r="C6" s="2"/>
      <c r="D6" s="2"/>
      <c r="E6" s="34" t="s">
        <v>255</v>
      </c>
      <c r="F6" s="2"/>
      <c r="G6" s="34" t="s">
        <v>256</v>
      </c>
      <c r="H6" s="2"/>
      <c r="I6" s="34" t="s">
        <v>347</v>
      </c>
      <c r="J6" s="2"/>
      <c r="K6" s="2" t="s">
        <v>257</v>
      </c>
      <c r="L6" s="2"/>
      <c r="M6" s="2" t="s">
        <v>258</v>
      </c>
      <c r="N6" s="2"/>
    </row>
    <row r="7" spans="1:14" s="26" customFormat="1" ht="12.75" customHeight="1" x14ac:dyDescent="0.2">
      <c r="A7" s="9"/>
      <c r="B7" s="9"/>
      <c r="C7" s="9"/>
      <c r="D7" s="9"/>
      <c r="E7" s="9"/>
      <c r="F7" s="9"/>
      <c r="G7" s="9"/>
      <c r="H7" s="9"/>
      <c r="I7" s="9"/>
      <c r="J7" s="9"/>
      <c r="K7" s="102" t="s">
        <v>259</v>
      </c>
      <c r="L7" s="9"/>
      <c r="M7" s="102" t="s">
        <v>260</v>
      </c>
      <c r="N7" s="9"/>
    </row>
    <row r="8" spans="1:14" s="26" customFormat="1" ht="12.75" customHeight="1" x14ac:dyDescent="0.2">
      <c r="A8" s="57">
        <v>1970</v>
      </c>
      <c r="B8" s="2">
        <v>382</v>
      </c>
      <c r="C8" s="2"/>
      <c r="D8" s="2"/>
      <c r="E8" s="10">
        <v>460000</v>
      </c>
      <c r="F8" s="10"/>
      <c r="G8" s="10">
        <v>55</v>
      </c>
      <c r="H8" s="10"/>
      <c r="I8" s="75">
        <v>6.1</v>
      </c>
      <c r="J8" s="10"/>
      <c r="K8" s="10">
        <v>12060</v>
      </c>
      <c r="L8" s="10"/>
      <c r="M8" s="10">
        <v>3080</v>
      </c>
      <c r="N8" s="2"/>
    </row>
    <row r="9" spans="1:14" s="26" customFormat="1" ht="12.75" customHeight="1" x14ac:dyDescent="0.2">
      <c r="A9" s="57">
        <v>1971</v>
      </c>
      <c r="B9" s="2">
        <v>411</v>
      </c>
      <c r="C9" s="2"/>
      <c r="D9" s="2"/>
      <c r="E9" s="10">
        <v>494000</v>
      </c>
      <c r="F9" s="10"/>
      <c r="G9" s="10">
        <v>54</v>
      </c>
      <c r="H9" s="10"/>
      <c r="I9" s="75">
        <v>6.7</v>
      </c>
      <c r="J9" s="10"/>
      <c r="K9" s="10">
        <v>13230</v>
      </c>
      <c r="L9" s="10"/>
      <c r="M9" s="10">
        <v>2900</v>
      </c>
      <c r="N9" s="2"/>
    </row>
    <row r="10" spans="1:14" s="26" customFormat="1" ht="12.75" customHeight="1" x14ac:dyDescent="0.2">
      <c r="A10" s="57">
        <v>1972</v>
      </c>
      <c r="B10" s="2">
        <v>450</v>
      </c>
      <c r="C10" s="2"/>
      <c r="D10" s="2"/>
      <c r="E10" s="10">
        <v>560000</v>
      </c>
      <c r="F10" s="10"/>
      <c r="G10" s="10">
        <v>57</v>
      </c>
      <c r="H10" s="10"/>
      <c r="I10" s="75">
        <v>7.3</v>
      </c>
      <c r="J10" s="10"/>
      <c r="K10" s="10">
        <v>15020</v>
      </c>
      <c r="L10" s="10"/>
      <c r="M10" s="10">
        <v>2780</v>
      </c>
      <c r="N10" s="2"/>
    </row>
    <row r="11" spans="1:14" s="26" customFormat="1" ht="12.75" customHeight="1" x14ac:dyDescent="0.2">
      <c r="A11" s="57">
        <v>1973</v>
      </c>
      <c r="B11" s="2">
        <v>489</v>
      </c>
      <c r="C11" s="2"/>
      <c r="D11" s="2"/>
      <c r="E11" s="10">
        <v>618000</v>
      </c>
      <c r="F11" s="10"/>
      <c r="G11" s="10">
        <v>58</v>
      </c>
      <c r="H11" s="10"/>
      <c r="I11" s="75">
        <v>8.1999999999999993</v>
      </c>
      <c r="J11" s="10"/>
      <c r="K11" s="10">
        <v>17530</v>
      </c>
      <c r="L11" s="10"/>
      <c r="M11" s="10">
        <v>2880</v>
      </c>
      <c r="N11" s="2"/>
    </row>
    <row r="12" spans="1:14" s="26" customFormat="1" ht="12.75" customHeight="1" x14ac:dyDescent="0.2">
      <c r="A12" s="57">
        <v>1974</v>
      </c>
      <c r="B12" s="2">
        <v>515</v>
      </c>
      <c r="C12" s="2"/>
      <c r="D12" s="2"/>
      <c r="E12" s="10">
        <v>656000</v>
      </c>
      <c r="F12" s="10"/>
      <c r="G12" s="10">
        <v>59</v>
      </c>
      <c r="H12" s="10"/>
      <c r="I12" s="75">
        <v>8.6999999999999993</v>
      </c>
      <c r="J12" s="10"/>
      <c r="K12" s="10">
        <v>19020</v>
      </c>
      <c r="L12" s="10"/>
      <c r="M12" s="10">
        <v>2880</v>
      </c>
      <c r="N12" s="2"/>
    </row>
    <row r="13" spans="1:14" s="26" customFormat="1" ht="12.75" customHeight="1" x14ac:dyDescent="0.2">
      <c r="A13" s="57">
        <v>1975</v>
      </c>
      <c r="B13" s="2">
        <v>534</v>
      </c>
      <c r="C13" s="2"/>
      <c r="D13" s="2"/>
      <c r="E13" s="10">
        <v>697000</v>
      </c>
      <c r="F13" s="10"/>
      <c r="G13" s="10">
        <v>59</v>
      </c>
      <c r="H13" s="10"/>
      <c r="I13" s="75">
        <v>8.6999999999999993</v>
      </c>
      <c r="J13" s="10"/>
      <c r="K13" s="10">
        <v>19370</v>
      </c>
      <c r="L13" s="10"/>
      <c r="M13" s="10">
        <v>2900</v>
      </c>
      <c r="N13" s="2"/>
    </row>
    <row r="14" spans="1:14" s="26" customFormat="1" ht="12.75" customHeight="1" x14ac:dyDescent="0.2">
      <c r="A14" s="57">
        <v>1976</v>
      </c>
      <c r="B14" s="10">
        <v>576</v>
      </c>
      <c r="C14" s="10"/>
      <c r="D14" s="2"/>
      <c r="E14" s="10">
        <v>764000</v>
      </c>
      <c r="F14" s="10"/>
      <c r="G14" s="10">
        <v>60</v>
      </c>
      <c r="H14" s="10"/>
      <c r="I14" s="75">
        <v>9.3000000000000007</v>
      </c>
      <c r="J14" s="10"/>
      <c r="K14" s="10">
        <v>21540</v>
      </c>
      <c r="L14" s="10"/>
      <c r="M14" s="10">
        <v>3030</v>
      </c>
      <c r="N14" s="10"/>
    </row>
    <row r="15" spans="1:14" s="26" customFormat="1" ht="12.75" customHeight="1" x14ac:dyDescent="0.2">
      <c r="A15" s="57">
        <v>1977</v>
      </c>
      <c r="B15" s="10">
        <v>610</v>
      </c>
      <c r="C15" s="10"/>
      <c r="D15" s="2"/>
      <c r="E15" s="10">
        <v>818000</v>
      </c>
      <c r="F15" s="10"/>
      <c r="G15" s="10">
        <v>61</v>
      </c>
      <c r="H15" s="10"/>
      <c r="I15" s="75">
        <v>10</v>
      </c>
      <c r="J15" s="10"/>
      <c r="K15" s="10">
        <v>23630</v>
      </c>
      <c r="L15" s="10"/>
      <c r="M15" s="10">
        <v>3180</v>
      </c>
      <c r="N15" s="10"/>
    </row>
    <row r="16" spans="1:14" s="26" customFormat="1" ht="12.75" customHeight="1" x14ac:dyDescent="0.2">
      <c r="A16" s="57">
        <v>1978</v>
      </c>
      <c r="B16" s="10">
        <v>679</v>
      </c>
      <c r="C16" s="10"/>
      <c r="D16" s="2"/>
      <c r="E16" s="10">
        <v>936000</v>
      </c>
      <c r="F16" s="10"/>
      <c r="G16" s="10">
        <v>65</v>
      </c>
      <c r="H16" s="10"/>
      <c r="I16" s="75">
        <v>10.6</v>
      </c>
      <c r="J16" s="10"/>
      <c r="K16" s="10">
        <v>25940</v>
      </c>
      <c r="L16" s="10"/>
      <c r="M16" s="10">
        <v>3270</v>
      </c>
      <c r="N16" s="10"/>
    </row>
    <row r="17" spans="1:14" s="26" customFormat="1" ht="12.75" customHeight="1" x14ac:dyDescent="0.2">
      <c r="A17" s="57">
        <v>1979</v>
      </c>
      <c r="B17" s="10">
        <v>754</v>
      </c>
      <c r="C17" s="10"/>
      <c r="D17" s="2"/>
      <c r="E17" s="10">
        <v>1060000</v>
      </c>
      <c r="F17" s="10"/>
      <c r="G17" s="10">
        <v>66</v>
      </c>
      <c r="H17" s="10"/>
      <c r="I17" s="74">
        <v>11</v>
      </c>
      <c r="J17" s="10"/>
      <c r="K17" s="10">
        <v>28010</v>
      </c>
      <c r="L17" s="10"/>
      <c r="M17" s="10">
        <v>3430</v>
      </c>
      <c r="N17" s="10"/>
    </row>
    <row r="18" spans="1:14" s="26" customFormat="1" ht="12.75" customHeight="1" x14ac:dyDescent="0.2">
      <c r="A18" s="57">
        <v>1980</v>
      </c>
      <c r="B18" s="10">
        <v>748</v>
      </c>
      <c r="C18" s="10"/>
      <c r="D18" s="2"/>
      <c r="E18" s="10">
        <v>1089000</v>
      </c>
      <c r="F18" s="10"/>
      <c r="G18" s="10">
        <v>63</v>
      </c>
      <c r="H18" s="10"/>
      <c r="I18" s="74">
        <v>11.1</v>
      </c>
      <c r="J18" s="10"/>
      <c r="K18" s="10">
        <v>29380</v>
      </c>
      <c r="L18" s="10"/>
      <c r="M18" s="10">
        <v>3680</v>
      </c>
      <c r="N18" s="10"/>
    </row>
    <row r="19" spans="1:14" s="26" customFormat="1" ht="12.75" customHeight="1" x14ac:dyDescent="0.2">
      <c r="A19" s="57">
        <v>1981</v>
      </c>
      <c r="B19" s="10">
        <v>752</v>
      </c>
      <c r="C19" s="10"/>
      <c r="D19" s="2"/>
      <c r="E19" s="10">
        <v>1119000</v>
      </c>
      <c r="F19" s="10"/>
      <c r="G19" s="10">
        <v>64</v>
      </c>
      <c r="H19" s="10"/>
      <c r="I19" s="74">
        <v>10.9</v>
      </c>
      <c r="J19" s="10"/>
      <c r="K19" s="10">
        <v>30880</v>
      </c>
      <c r="L19" s="10"/>
      <c r="M19" s="10">
        <v>3790</v>
      </c>
      <c r="N19" s="10"/>
    </row>
    <row r="20" spans="1:14" s="26" customFormat="1" ht="12.75" customHeight="1" x14ac:dyDescent="0.2">
      <c r="A20" s="57">
        <v>1982</v>
      </c>
      <c r="B20" s="10">
        <v>766</v>
      </c>
      <c r="C20" s="10"/>
      <c r="D20" s="2"/>
      <c r="E20" s="10">
        <v>1142000</v>
      </c>
      <c r="F20" s="10"/>
      <c r="G20" s="10">
        <v>64</v>
      </c>
      <c r="H20" s="10"/>
      <c r="I20" s="74">
        <v>11.6</v>
      </c>
      <c r="J20" s="10"/>
      <c r="K20" s="10">
        <v>31540</v>
      </c>
      <c r="L20" s="10"/>
      <c r="M20" s="10">
        <v>3870</v>
      </c>
      <c r="N20" s="10"/>
    </row>
    <row r="21" spans="1:14" s="26" customFormat="1" ht="12.75" customHeight="1" x14ac:dyDescent="0.2">
      <c r="A21" s="57">
        <v>1983</v>
      </c>
      <c r="B21" s="10">
        <v>798</v>
      </c>
      <c r="C21" s="10"/>
      <c r="D21" s="2"/>
      <c r="E21" s="10">
        <v>1190000</v>
      </c>
      <c r="F21" s="10"/>
      <c r="G21" s="10">
        <v>64</v>
      </c>
      <c r="H21" s="10"/>
      <c r="I21" s="74">
        <v>12.3</v>
      </c>
      <c r="J21" s="10"/>
      <c r="K21" s="10">
        <v>35110</v>
      </c>
      <c r="L21" s="10"/>
      <c r="M21" s="10">
        <v>4000</v>
      </c>
      <c r="N21" s="10"/>
    </row>
    <row r="22" spans="1:14" s="26" customFormat="1" ht="12.75" customHeight="1" x14ac:dyDescent="0.2">
      <c r="A22" s="57">
        <v>1984</v>
      </c>
      <c r="B22" s="10">
        <v>848</v>
      </c>
      <c r="C22" s="10"/>
      <c r="D22" s="2"/>
      <c r="E22" s="10">
        <v>1278000</v>
      </c>
      <c r="F22" s="10"/>
      <c r="G22" s="10">
        <v>65</v>
      </c>
      <c r="H22" s="10"/>
      <c r="I22" s="74">
        <v>13.4</v>
      </c>
      <c r="J22" s="10"/>
      <c r="K22" s="10">
        <v>39670</v>
      </c>
      <c r="L22" s="10"/>
      <c r="M22" s="10">
        <v>4310</v>
      </c>
      <c r="N22" s="10"/>
    </row>
    <row r="23" spans="1:14" s="26" customFormat="1" ht="12.75" customHeight="1" x14ac:dyDescent="0.2">
      <c r="A23" s="57">
        <v>1985</v>
      </c>
      <c r="B23" s="10">
        <v>899</v>
      </c>
      <c r="C23" s="10"/>
      <c r="D23" s="2"/>
      <c r="E23" s="10">
        <v>1367000</v>
      </c>
      <c r="F23" s="10"/>
      <c r="G23" s="10">
        <v>66</v>
      </c>
      <c r="H23" s="10"/>
      <c r="I23" s="74">
        <v>13.7</v>
      </c>
      <c r="J23" s="10"/>
      <c r="K23" s="10">
        <v>39840</v>
      </c>
      <c r="L23" s="10"/>
      <c r="M23" s="10">
        <v>4400</v>
      </c>
      <c r="N23" s="10"/>
    </row>
    <row r="24" spans="1:14" s="26" customFormat="1" ht="12.75" customHeight="1" x14ac:dyDescent="0.2">
      <c r="A24" s="57">
        <v>1986</v>
      </c>
      <c r="B24" s="10">
        <v>960</v>
      </c>
      <c r="C24" s="10"/>
      <c r="D24" s="2"/>
      <c r="E24" s="15">
        <v>1452000</v>
      </c>
      <c r="F24" s="10"/>
      <c r="G24" s="10">
        <v>65</v>
      </c>
      <c r="H24" s="10"/>
      <c r="I24" s="74">
        <v>14.7</v>
      </c>
      <c r="J24" s="10"/>
      <c r="K24" s="10">
        <v>43190</v>
      </c>
      <c r="L24" s="10"/>
      <c r="M24" s="10">
        <v>4540</v>
      </c>
      <c r="N24" s="10"/>
    </row>
    <row r="25" spans="1:14" s="26" customFormat="1" ht="12.75" customHeight="1" x14ac:dyDescent="0.2">
      <c r="A25" s="57">
        <v>1987</v>
      </c>
      <c r="B25" s="10">
        <v>1028</v>
      </c>
      <c r="C25" s="10"/>
      <c r="D25" s="2"/>
      <c r="E25" s="10">
        <v>1589000</v>
      </c>
      <c r="F25" s="10"/>
      <c r="G25" s="10">
        <v>67</v>
      </c>
      <c r="H25" s="10"/>
      <c r="I25" s="74">
        <v>16.100000000000001</v>
      </c>
      <c r="J25" s="10"/>
      <c r="K25" s="10">
        <v>48320</v>
      </c>
      <c r="L25" s="10"/>
      <c r="M25" s="10">
        <v>4700</v>
      </c>
      <c r="N25" s="10"/>
    </row>
    <row r="26" spans="1:14" s="26" customFormat="1" ht="12.75" customHeight="1" x14ac:dyDescent="0.2">
      <c r="A26" s="57">
        <v>1988</v>
      </c>
      <c r="B26" s="10">
        <v>1082</v>
      </c>
      <c r="C26" s="10"/>
      <c r="D26" s="2"/>
      <c r="E26" s="10">
        <v>1705000</v>
      </c>
      <c r="F26" s="10"/>
      <c r="G26" s="10">
        <v>68</v>
      </c>
      <c r="H26" s="10"/>
      <c r="I26" s="74">
        <v>17.2</v>
      </c>
      <c r="J26" s="10"/>
      <c r="K26" s="10">
        <v>53270</v>
      </c>
      <c r="L26" s="10"/>
      <c r="M26" s="10">
        <v>4830</v>
      </c>
      <c r="N26" s="10"/>
    </row>
    <row r="27" spans="1:14" s="26" customFormat="1" ht="12.75" customHeight="1" x14ac:dyDescent="0.2">
      <c r="A27" s="57">
        <v>1989</v>
      </c>
      <c r="B27" s="10">
        <v>1109</v>
      </c>
      <c r="C27" s="10"/>
      <c r="D27" s="2"/>
      <c r="E27" s="10">
        <v>1774000</v>
      </c>
      <c r="F27" s="10"/>
      <c r="G27" s="10">
        <v>68</v>
      </c>
      <c r="H27" s="10"/>
      <c r="I27" s="74">
        <v>18.100000000000001</v>
      </c>
      <c r="J27" s="10"/>
      <c r="K27" s="10">
        <v>57150</v>
      </c>
      <c r="L27" s="10"/>
      <c r="M27" s="10">
        <v>5060</v>
      </c>
      <c r="N27" s="10"/>
    </row>
    <row r="28" spans="1:14" s="26" customFormat="1" ht="12.75" customHeight="1" x14ac:dyDescent="0.2">
      <c r="A28" s="57">
        <v>1990</v>
      </c>
      <c r="B28" s="10">
        <v>1165</v>
      </c>
      <c r="C28" s="10"/>
      <c r="D28" s="2"/>
      <c r="E28" s="10">
        <v>1894000</v>
      </c>
      <c r="F28" s="10"/>
      <c r="G28" s="10">
        <v>68</v>
      </c>
      <c r="H28" s="10"/>
      <c r="I28" s="74">
        <v>18.399999999999999</v>
      </c>
      <c r="J28" s="10"/>
      <c r="K28" s="10">
        <v>58800</v>
      </c>
      <c r="L28" s="10"/>
      <c r="M28" s="10">
        <v>5330</v>
      </c>
      <c r="N28" s="10"/>
    </row>
    <row r="29" spans="1:14" s="26" customFormat="1" ht="12.75" customHeight="1" x14ac:dyDescent="0.2">
      <c r="A29" s="57">
        <v>1991</v>
      </c>
      <c r="B29" s="10">
        <v>1135</v>
      </c>
      <c r="C29" s="10"/>
      <c r="D29" s="2"/>
      <c r="E29" s="10">
        <v>1845000</v>
      </c>
      <c r="F29" s="10"/>
      <c r="G29" s="10">
        <v>68</v>
      </c>
      <c r="H29" s="20"/>
      <c r="I29" s="74">
        <v>17.5</v>
      </c>
      <c r="J29" s="10"/>
      <c r="K29" s="10">
        <v>58560</v>
      </c>
      <c r="L29" s="10"/>
      <c r="M29" s="10">
        <v>5070</v>
      </c>
      <c r="N29" s="10"/>
    </row>
    <row r="30" spans="1:14" s="26" customFormat="1" ht="12.75" customHeight="1" x14ac:dyDescent="0.2">
      <c r="A30" s="57">
        <v>1992</v>
      </c>
      <c r="B30" s="10">
        <v>1146</v>
      </c>
      <c r="C30" s="10"/>
      <c r="D30" s="2"/>
      <c r="E30" s="10">
        <v>1929000</v>
      </c>
      <c r="F30" s="10"/>
      <c r="G30" s="10">
        <v>66</v>
      </c>
      <c r="H30" s="10"/>
      <c r="I30" s="74">
        <v>17.600000000000001</v>
      </c>
      <c r="J30" s="10"/>
      <c r="K30" s="10">
        <v>62640</v>
      </c>
      <c r="L30" s="10"/>
      <c r="M30" s="10">
        <v>5130</v>
      </c>
      <c r="N30" s="10"/>
    </row>
    <row r="31" spans="1:14" s="26" customFormat="1" ht="12.75" customHeight="1" x14ac:dyDescent="0.2">
      <c r="A31" s="57">
        <v>1993</v>
      </c>
      <c r="B31" s="10">
        <v>1142</v>
      </c>
      <c r="C31" s="10"/>
      <c r="D31" s="2"/>
      <c r="E31" s="10">
        <v>1949000</v>
      </c>
      <c r="F31" s="10"/>
      <c r="G31" s="10">
        <v>65</v>
      </c>
      <c r="H31" s="10"/>
      <c r="I31" s="74">
        <v>18.100000000000001</v>
      </c>
      <c r="J31" s="10"/>
      <c r="K31" s="10">
        <v>68450</v>
      </c>
      <c r="L31" s="10"/>
      <c r="M31" s="10">
        <v>5230</v>
      </c>
      <c r="N31" s="10"/>
    </row>
    <row r="32" spans="1:14" s="26" customFormat="1" ht="12.75" customHeight="1" x14ac:dyDescent="0.2">
      <c r="A32" s="57">
        <v>1994</v>
      </c>
      <c r="B32" s="10">
        <v>1233</v>
      </c>
      <c r="C32" s="10"/>
      <c r="D32" s="2"/>
      <c r="E32" s="10">
        <v>2100000</v>
      </c>
      <c r="F32" s="10"/>
      <c r="G32" s="10">
        <v>66</v>
      </c>
      <c r="H32" s="10"/>
      <c r="I32" s="74">
        <v>20.5</v>
      </c>
      <c r="J32" s="10"/>
      <c r="K32" s="10">
        <v>77220</v>
      </c>
      <c r="L32" s="10"/>
      <c r="M32" s="10">
        <v>5410</v>
      </c>
      <c r="N32" s="10"/>
    </row>
    <row r="33" spans="1:14" s="26" customFormat="1" ht="12.75" customHeight="1" x14ac:dyDescent="0.2">
      <c r="A33" s="57">
        <v>1995</v>
      </c>
      <c r="B33" s="10">
        <v>1304</v>
      </c>
      <c r="C33" s="10"/>
      <c r="D33" s="2"/>
      <c r="E33" s="10">
        <v>2248000</v>
      </c>
      <c r="F33" s="10"/>
      <c r="G33" s="10">
        <v>67</v>
      </c>
      <c r="H33" s="10"/>
      <c r="I33" s="74">
        <v>22.2</v>
      </c>
      <c r="J33" s="10"/>
      <c r="K33" s="10">
        <v>83130</v>
      </c>
      <c r="L33" s="10"/>
      <c r="M33" s="10">
        <v>5630</v>
      </c>
      <c r="N33" s="10"/>
    </row>
    <row r="34" spans="1:14" s="26" customFormat="1" ht="12.75" customHeight="1" x14ac:dyDescent="0.2">
      <c r="A34" s="57">
        <v>1996</v>
      </c>
      <c r="B34" s="10">
        <v>1391</v>
      </c>
      <c r="C34" s="10"/>
      <c r="D34" s="2"/>
      <c r="E34" s="10">
        <v>2432000</v>
      </c>
      <c r="F34" s="20"/>
      <c r="G34" s="10">
        <v>68</v>
      </c>
      <c r="H34" s="10"/>
      <c r="I34" s="74">
        <v>23.2</v>
      </c>
      <c r="J34" s="20"/>
      <c r="K34" s="10">
        <v>89200</v>
      </c>
      <c r="L34" s="20"/>
      <c r="M34" s="10">
        <v>5800</v>
      </c>
      <c r="N34" s="10"/>
    </row>
    <row r="35" spans="1:14" s="26" customFormat="1" ht="12.75" customHeight="1" x14ac:dyDescent="0.2">
      <c r="A35" s="57">
        <v>1997</v>
      </c>
      <c r="B35" s="10">
        <v>1457</v>
      </c>
      <c r="C35" s="10"/>
      <c r="D35" s="20"/>
      <c r="E35" s="10">
        <v>2573000</v>
      </c>
      <c r="F35" s="20"/>
      <c r="G35" s="10">
        <v>69</v>
      </c>
      <c r="H35" s="10"/>
      <c r="I35" s="74">
        <v>26.4</v>
      </c>
      <c r="J35" s="20"/>
      <c r="K35" s="10">
        <v>102880</v>
      </c>
      <c r="L35" s="20"/>
      <c r="M35" s="10">
        <v>5990</v>
      </c>
      <c r="N35" s="10"/>
    </row>
    <row r="36" spans="1:14" s="26" customFormat="1" ht="12.75" customHeight="1" x14ac:dyDescent="0.2">
      <c r="A36" s="57">
        <v>1998</v>
      </c>
      <c r="B36" s="15">
        <v>1471</v>
      </c>
      <c r="C36" s="15"/>
      <c r="D36" s="20"/>
      <c r="E36" s="10">
        <v>2627000</v>
      </c>
      <c r="F36" s="20"/>
      <c r="G36" s="10">
        <v>68</v>
      </c>
      <c r="H36" s="20"/>
      <c r="I36" s="74">
        <v>26.5</v>
      </c>
      <c r="J36" s="20"/>
      <c r="K36" s="10">
        <v>101770</v>
      </c>
      <c r="L36" s="20"/>
      <c r="M36" s="10">
        <v>5770</v>
      </c>
      <c r="N36" s="20"/>
    </row>
    <row r="37" spans="1:14" s="26" customFormat="1" ht="12.75" customHeight="1" x14ac:dyDescent="0.2">
      <c r="A37" s="57">
        <v>1999</v>
      </c>
      <c r="B37" s="15">
        <v>1562</v>
      </c>
      <c r="C37" s="15"/>
      <c r="D37" s="2"/>
      <c r="E37" s="10">
        <v>2797800</v>
      </c>
      <c r="F37" s="2"/>
      <c r="G37" s="10">
        <v>69</v>
      </c>
      <c r="H37" s="20"/>
      <c r="I37" s="74">
        <v>28.1</v>
      </c>
      <c r="J37" s="20"/>
      <c r="K37" s="10">
        <v>108660</v>
      </c>
      <c r="L37" s="2"/>
      <c r="M37" s="10">
        <v>5720</v>
      </c>
      <c r="N37" s="20"/>
    </row>
    <row r="38" spans="1:14" s="26" customFormat="1" ht="12.75" customHeight="1" x14ac:dyDescent="0.2">
      <c r="A38" s="57">
        <v>2000</v>
      </c>
      <c r="B38" s="15">
        <v>1656</v>
      </c>
      <c r="C38" s="15"/>
      <c r="D38" s="20"/>
      <c r="E38" s="10">
        <v>3017350</v>
      </c>
      <c r="F38" s="20"/>
      <c r="G38" s="10">
        <v>71</v>
      </c>
      <c r="H38" s="20"/>
      <c r="I38" s="74">
        <v>30.2</v>
      </c>
      <c r="J38" s="20"/>
      <c r="K38" s="10">
        <v>117960</v>
      </c>
      <c r="L38" s="20"/>
      <c r="M38" s="10">
        <v>6050</v>
      </c>
      <c r="N38" s="20"/>
    </row>
    <row r="39" spans="1:14" s="26" customFormat="1" ht="12.75" customHeight="1" x14ac:dyDescent="0.2">
      <c r="A39" s="57">
        <v>2001</v>
      </c>
      <c r="B39" s="15">
        <v>1624</v>
      </c>
      <c r="C39" s="15"/>
      <c r="D39" s="2"/>
      <c r="E39" s="10">
        <v>2929840</v>
      </c>
      <c r="F39" s="2"/>
      <c r="G39" s="10">
        <v>69</v>
      </c>
      <c r="H39" s="20"/>
      <c r="I39" s="74">
        <v>29</v>
      </c>
      <c r="J39" s="2"/>
      <c r="K39" s="10">
        <v>110700</v>
      </c>
      <c r="L39" s="2"/>
      <c r="M39" s="10">
        <v>5300</v>
      </c>
      <c r="N39" s="2"/>
    </row>
    <row r="40" spans="1:14" s="26" customFormat="1" ht="12.75" customHeight="1" x14ac:dyDescent="0.2">
      <c r="A40" s="57">
        <v>2002</v>
      </c>
      <c r="B40" s="15">
        <v>1665</v>
      </c>
      <c r="C40" s="15"/>
      <c r="D40" s="20"/>
      <c r="E40" s="10">
        <v>3025562</v>
      </c>
      <c r="F40" s="20"/>
      <c r="G40" s="10">
        <v>71</v>
      </c>
      <c r="H40" s="20"/>
      <c r="I40" s="74">
        <v>32.799999999999997</v>
      </c>
      <c r="J40" s="20"/>
      <c r="K40" s="10">
        <v>126695</v>
      </c>
      <c r="L40" s="20"/>
      <c r="M40" s="10">
        <v>4219</v>
      </c>
      <c r="N40" s="20"/>
    </row>
    <row r="41" spans="1:14" s="26" customFormat="1" ht="12.75" customHeight="1" x14ac:dyDescent="0.2">
      <c r="A41" s="57">
        <v>2003</v>
      </c>
      <c r="B41" s="15">
        <v>1764</v>
      </c>
      <c r="C41" s="15"/>
      <c r="D41" s="20"/>
      <c r="E41" s="10">
        <v>3130475</v>
      </c>
      <c r="F41" s="20"/>
      <c r="G41" s="10">
        <v>71</v>
      </c>
      <c r="H41" s="20"/>
      <c r="I41" s="74">
        <v>33.6</v>
      </c>
      <c r="J41" s="20"/>
      <c r="K41" s="10">
        <v>134379</v>
      </c>
      <c r="L41" s="20"/>
      <c r="M41" s="10">
        <v>4177</v>
      </c>
      <c r="N41" s="20"/>
    </row>
    <row r="42" spans="1:14" s="26" customFormat="1" ht="12.75" customHeight="1" x14ac:dyDescent="0.2">
      <c r="A42" s="57">
        <v>2004</v>
      </c>
      <c r="B42" s="10">
        <v>1979</v>
      </c>
      <c r="C42" s="10"/>
      <c r="D42" s="20"/>
      <c r="E42" s="10">
        <v>3608707</v>
      </c>
      <c r="F42" s="20"/>
      <c r="G42" s="2">
        <v>73</v>
      </c>
      <c r="H42" s="20"/>
      <c r="I42" s="2">
        <v>36.200000000000003</v>
      </c>
      <c r="J42" s="20"/>
      <c r="K42" s="10">
        <v>150482</v>
      </c>
      <c r="L42" s="20"/>
      <c r="M42" s="10">
        <v>4143</v>
      </c>
      <c r="N42" s="20"/>
    </row>
    <row r="43" spans="1:14" s="26" customFormat="1" ht="12.75" customHeight="1" x14ac:dyDescent="0.2">
      <c r="A43" s="57">
        <v>2005</v>
      </c>
      <c r="B43" s="10">
        <v>2119</v>
      </c>
      <c r="C43" s="10"/>
      <c r="D43" s="20"/>
      <c r="E43" s="10">
        <v>3897404</v>
      </c>
      <c r="F43" s="20"/>
      <c r="G43" s="2">
        <v>75</v>
      </c>
      <c r="H43" s="20"/>
      <c r="I43" s="2">
        <v>37.1</v>
      </c>
      <c r="J43" s="20"/>
      <c r="K43" s="10">
        <v>154244</v>
      </c>
      <c r="L43" s="20"/>
      <c r="M43" s="10">
        <v>4452</v>
      </c>
      <c r="N43" s="20"/>
    </row>
    <row r="44" spans="1:14" s="26" customFormat="1" ht="12.75" customHeight="1" x14ac:dyDescent="0.2">
      <c r="A44" s="57">
        <v>2006</v>
      </c>
      <c r="B44" s="10">
        <v>2257</v>
      </c>
      <c r="C44" s="10"/>
      <c r="D44" s="20"/>
      <c r="E44" s="10">
        <v>4164799</v>
      </c>
      <c r="F44" s="20"/>
      <c r="G44" s="10">
        <v>76</v>
      </c>
      <c r="H44" s="20"/>
      <c r="I44" s="75">
        <v>38.799999999999997</v>
      </c>
      <c r="J44" s="20"/>
      <c r="K44" s="10">
        <v>164388</v>
      </c>
      <c r="L44" s="20"/>
      <c r="M44" s="10">
        <v>4419</v>
      </c>
      <c r="N44" s="20"/>
    </row>
    <row r="45" spans="1:14" s="26" customFormat="1" ht="12.75" customHeight="1" x14ac:dyDescent="0.2">
      <c r="A45" s="57">
        <v>2007</v>
      </c>
      <c r="B45" s="10">
        <v>2462</v>
      </c>
      <c r="C45" s="10"/>
      <c r="D45" s="20"/>
      <c r="E45" s="10">
        <v>4513096</v>
      </c>
      <c r="F45" s="20"/>
      <c r="G45" s="2">
        <v>77</v>
      </c>
      <c r="H45" s="20"/>
      <c r="I45" s="74">
        <v>41.4</v>
      </c>
      <c r="J45" s="20"/>
      <c r="K45" s="10">
        <v>172844</v>
      </c>
      <c r="L45" s="20"/>
      <c r="M45" s="10">
        <v>4418</v>
      </c>
      <c r="N45" s="20"/>
    </row>
    <row r="46" spans="1:14" s="26" customFormat="1" ht="12.75" customHeight="1" x14ac:dyDescent="0.2">
      <c r="A46" s="57">
        <v>2008</v>
      </c>
      <c r="B46" s="10">
        <v>2500</v>
      </c>
      <c r="C46" s="10"/>
      <c r="D46" s="20"/>
      <c r="E46" s="10">
        <v>4608466</v>
      </c>
      <c r="F46" s="20"/>
      <c r="G46" s="2">
        <v>76</v>
      </c>
      <c r="H46" s="20"/>
      <c r="I46" s="74">
        <v>39.9</v>
      </c>
      <c r="J46" s="20"/>
      <c r="K46" s="10">
        <v>171159</v>
      </c>
      <c r="L46" s="20"/>
      <c r="M46" s="10">
        <v>4894</v>
      </c>
      <c r="N46" s="20"/>
    </row>
    <row r="47" spans="1:14" s="26" customFormat="1" ht="12.75" customHeight="1" x14ac:dyDescent="0.2">
      <c r="A47" s="57">
        <v>2009</v>
      </c>
      <c r="B47" s="10">
        <v>2488</v>
      </c>
      <c r="C47" s="10"/>
      <c r="D47" s="20"/>
      <c r="E47" s="10">
        <v>4561413</v>
      </c>
      <c r="F47" s="20"/>
      <c r="G47" s="2">
        <v>77</v>
      </c>
      <c r="H47" s="20"/>
      <c r="I47" s="74">
        <v>40</v>
      </c>
      <c r="J47" s="20"/>
      <c r="K47" s="10">
        <v>155819</v>
      </c>
      <c r="L47" s="20"/>
      <c r="M47" s="10">
        <v>4620</v>
      </c>
      <c r="N47" s="20"/>
    </row>
    <row r="48" spans="1:14" s="26" customFormat="1" ht="12.75" customHeight="1" x14ac:dyDescent="0.2">
      <c r="A48" s="57">
        <v>2010</v>
      </c>
      <c r="B48" s="10">
        <v>2705</v>
      </c>
      <c r="C48" s="10"/>
      <c r="D48" s="20"/>
      <c r="E48" s="10">
        <v>4924229</v>
      </c>
      <c r="F48" s="20"/>
      <c r="G48" s="2">
        <v>78</v>
      </c>
      <c r="H48" s="20"/>
      <c r="I48" s="74">
        <v>47.6</v>
      </c>
      <c r="J48" s="20"/>
      <c r="K48" s="10">
        <v>186631</v>
      </c>
      <c r="L48" s="20"/>
      <c r="M48" s="10">
        <v>4855</v>
      </c>
      <c r="N48" s="20"/>
    </row>
    <row r="49" spans="1:14" s="26" customFormat="1" ht="12.75" customHeight="1" x14ac:dyDescent="0.2">
      <c r="A49" s="57">
        <v>2011</v>
      </c>
      <c r="B49" s="10">
        <v>2870</v>
      </c>
      <c r="C49" s="10"/>
      <c r="D49" s="20"/>
      <c r="E49" s="10">
        <v>5248140</v>
      </c>
      <c r="F49" s="20"/>
      <c r="G49" s="2">
        <v>78</v>
      </c>
      <c r="H49" s="20"/>
      <c r="I49" s="74">
        <v>48.7</v>
      </c>
      <c r="J49" s="20"/>
      <c r="K49" s="10">
        <v>187191</v>
      </c>
      <c r="L49" s="20"/>
      <c r="M49" s="10">
        <v>5006</v>
      </c>
      <c r="N49" s="20"/>
    </row>
    <row r="50" spans="1:14" s="26" customFormat="1" ht="12.75" customHeight="1" x14ac:dyDescent="0.2">
      <c r="A50" s="57">
        <v>2012</v>
      </c>
      <c r="B50" s="10">
        <v>3004</v>
      </c>
      <c r="C50" s="10"/>
      <c r="D50" s="20"/>
      <c r="E50" s="10">
        <v>5528880</v>
      </c>
      <c r="F50" s="20"/>
      <c r="G50" s="2">
        <v>79</v>
      </c>
      <c r="H50" s="2"/>
      <c r="I50" s="74">
        <v>48</v>
      </c>
      <c r="J50" s="20"/>
      <c r="K50" s="10">
        <v>185239</v>
      </c>
      <c r="L50" s="20"/>
      <c r="M50" s="10">
        <v>5195</v>
      </c>
      <c r="N50" s="20"/>
    </row>
    <row r="51" spans="1:14" s="26" customFormat="1" ht="12.75" customHeight="1" x14ac:dyDescent="0.2">
      <c r="A51" s="57">
        <v>2013</v>
      </c>
      <c r="B51" s="10">
        <v>3138</v>
      </c>
      <c r="C51" s="10"/>
      <c r="D51" s="20"/>
      <c r="E51" s="10">
        <v>5832564</v>
      </c>
      <c r="F51" s="20"/>
      <c r="G51" s="2">
        <v>79</v>
      </c>
      <c r="H51" s="20"/>
      <c r="I51" s="2">
        <v>49.1</v>
      </c>
      <c r="J51" s="20"/>
      <c r="K51" s="10">
        <v>185975</v>
      </c>
      <c r="L51" s="20"/>
      <c r="M51" s="10">
        <v>5586</v>
      </c>
      <c r="N51" s="20"/>
    </row>
    <row r="52" spans="1:14" s="26" customFormat="1" ht="12.75" customHeight="1" x14ac:dyDescent="0.2">
      <c r="A52" s="57">
        <v>2014</v>
      </c>
      <c r="B52" s="10">
        <v>3316</v>
      </c>
      <c r="C52" s="10"/>
      <c r="D52" s="20"/>
      <c r="E52" s="10">
        <v>6181177</v>
      </c>
      <c r="F52" s="20"/>
      <c r="G52" s="2">
        <v>80</v>
      </c>
      <c r="H52" s="2"/>
      <c r="I52" s="2">
        <v>50.7</v>
      </c>
      <c r="J52" s="20"/>
      <c r="K52" s="10">
        <v>194633</v>
      </c>
      <c r="L52" s="20"/>
      <c r="M52" s="10">
        <v>6076</v>
      </c>
      <c r="N52" s="20"/>
    </row>
    <row r="53" spans="1:14" s="26" customFormat="1" ht="12.75" customHeight="1" x14ac:dyDescent="0.2">
      <c r="A53" s="57">
        <v>2015</v>
      </c>
      <c r="B53" s="10">
        <v>3567</v>
      </c>
      <c r="C53" s="10"/>
      <c r="D53" s="20"/>
      <c r="E53" s="10">
        <v>6654454</v>
      </c>
      <c r="F53" s="20"/>
      <c r="G53" s="2">
        <v>80</v>
      </c>
      <c r="H53" s="2"/>
      <c r="I53" s="74">
        <v>51.5</v>
      </c>
      <c r="J53" s="20"/>
      <c r="K53" s="10">
        <v>200828</v>
      </c>
      <c r="L53" s="20"/>
      <c r="M53" s="10">
        <v>6491</v>
      </c>
      <c r="N53" s="20"/>
    </row>
    <row r="54" spans="1:14" s="26" customFormat="1" ht="12.75" customHeight="1" x14ac:dyDescent="0.2">
      <c r="A54" s="57">
        <v>2016</v>
      </c>
      <c r="B54" s="10">
        <v>3806</v>
      </c>
      <c r="C54" s="10"/>
      <c r="D54" s="20"/>
      <c r="E54" s="10">
        <v>7146283</v>
      </c>
      <c r="F54" s="20"/>
      <c r="G54" s="2">
        <v>80</v>
      </c>
      <c r="H54" s="2"/>
      <c r="I54" s="2">
        <v>53.4</v>
      </c>
      <c r="J54" s="20"/>
      <c r="K54" s="10">
        <v>208016</v>
      </c>
      <c r="L54" s="20"/>
      <c r="M54" s="10">
        <v>6622</v>
      </c>
      <c r="N54" s="20"/>
    </row>
    <row r="55" spans="1:14" s="26" customFormat="1" ht="12.75" customHeight="1" x14ac:dyDescent="0.2">
      <c r="A55" s="57">
        <v>2017</v>
      </c>
      <c r="B55" s="10">
        <v>4075</v>
      </c>
      <c r="C55" s="10"/>
      <c r="D55" s="20"/>
      <c r="E55" s="10">
        <v>7718470</v>
      </c>
      <c r="F55" s="20"/>
      <c r="G55" s="2">
        <v>81</v>
      </c>
      <c r="H55" s="2"/>
      <c r="I55" s="74">
        <v>57.2</v>
      </c>
      <c r="J55" s="20"/>
      <c r="K55" s="10">
        <v>227177</v>
      </c>
      <c r="L55" s="20"/>
      <c r="M55" s="10">
        <v>7383</v>
      </c>
      <c r="N55" s="20"/>
    </row>
    <row r="56" spans="1:14" s="26" customFormat="1" ht="12.75" customHeight="1" x14ac:dyDescent="0.2">
      <c r="A56" s="57">
        <v>2018</v>
      </c>
      <c r="B56" s="171">
        <v>4341</v>
      </c>
      <c r="C56" s="171"/>
      <c r="D56" s="20"/>
      <c r="E56" s="171">
        <v>8280851</v>
      </c>
      <c r="F56" s="20"/>
      <c r="G56" s="10">
        <v>82</v>
      </c>
      <c r="H56" s="10"/>
      <c r="I56" s="75">
        <v>59</v>
      </c>
      <c r="J56" s="20"/>
      <c r="K56" s="10">
        <v>233819</v>
      </c>
      <c r="L56" s="20"/>
      <c r="M56" s="10">
        <v>7311</v>
      </c>
      <c r="N56" s="20"/>
    </row>
    <row r="57" spans="1:14" s="26" customFormat="1" ht="12.75" customHeight="1" x14ac:dyDescent="0.2">
      <c r="A57" s="57">
        <v>2019</v>
      </c>
      <c r="B57" s="171">
        <v>4490</v>
      </c>
      <c r="C57" s="171"/>
      <c r="D57" s="20"/>
      <c r="E57" s="171">
        <v>8664032</v>
      </c>
      <c r="F57" s="20"/>
      <c r="G57" s="10">
        <v>82</v>
      </c>
      <c r="H57" s="10"/>
      <c r="I57" s="75">
        <v>58</v>
      </c>
      <c r="J57" s="20"/>
      <c r="K57" s="10">
        <v>228384</v>
      </c>
      <c r="L57" s="20"/>
      <c r="M57" s="10">
        <v>7186</v>
      </c>
      <c r="N57" s="20"/>
    </row>
    <row r="58" spans="1:14" s="26" customFormat="1" ht="12.75" customHeight="1" x14ac:dyDescent="0.2">
      <c r="A58" s="57">
        <v>2020</v>
      </c>
      <c r="B58" s="171">
        <v>1781</v>
      </c>
      <c r="C58" s="171"/>
      <c r="D58" s="20"/>
      <c r="E58" s="171">
        <v>2960574</v>
      </c>
      <c r="F58" s="20"/>
      <c r="G58" s="10">
        <v>65</v>
      </c>
      <c r="H58" s="10"/>
      <c r="I58" s="75">
        <v>49.5</v>
      </c>
      <c r="J58" s="20"/>
      <c r="K58" s="10">
        <v>193776</v>
      </c>
      <c r="L58" s="20"/>
      <c r="M58" s="10">
        <v>4903</v>
      </c>
      <c r="N58" s="20"/>
    </row>
    <row r="59" spans="1:14" s="26" customFormat="1" ht="12.75" customHeight="1" x14ac:dyDescent="0.25">
      <c r="A59" s="57">
        <v>2021</v>
      </c>
      <c r="B59" s="85">
        <v>2279</v>
      </c>
      <c r="C59" s="171"/>
      <c r="D59" s="20"/>
      <c r="E59" s="171">
        <v>3621985</v>
      </c>
      <c r="F59" s="20"/>
      <c r="G59" s="10">
        <v>68</v>
      </c>
      <c r="H59" s="10"/>
      <c r="I59" s="75">
        <v>57.1</v>
      </c>
      <c r="J59" s="20"/>
      <c r="K59" s="10">
        <v>231446</v>
      </c>
      <c r="L59" s="20"/>
      <c r="M59" s="10">
        <v>4368</v>
      </c>
      <c r="N59" s="20"/>
    </row>
    <row r="60" spans="1:14" s="26" customFormat="1" ht="12.75" customHeight="1" x14ac:dyDescent="0.2">
      <c r="A60" s="57">
        <v>2022</v>
      </c>
      <c r="B60" s="28">
        <v>3273</v>
      </c>
      <c r="C60" s="17"/>
      <c r="D60" s="20" t="s">
        <v>107</v>
      </c>
      <c r="E60" s="15">
        <v>5947702</v>
      </c>
      <c r="F60" s="20" t="s">
        <v>107</v>
      </c>
      <c r="G60" s="17">
        <v>79</v>
      </c>
      <c r="H60" s="20"/>
      <c r="I60" s="310">
        <v>55</v>
      </c>
      <c r="J60" s="20" t="s">
        <v>107</v>
      </c>
      <c r="K60" s="15">
        <v>217376</v>
      </c>
      <c r="L60" s="20" t="s">
        <v>107</v>
      </c>
      <c r="M60" s="15">
        <v>3745</v>
      </c>
      <c r="N60" s="20" t="s">
        <v>107</v>
      </c>
    </row>
    <row r="61" spans="1:14" s="26" customFormat="1" ht="12.75" customHeight="1" x14ac:dyDescent="0.2">
      <c r="A61" s="57">
        <v>2023</v>
      </c>
      <c r="B61" s="28">
        <v>4325</v>
      </c>
      <c r="C61" s="17"/>
      <c r="D61" s="20" t="s">
        <v>107</v>
      </c>
      <c r="E61" s="15">
        <v>8226592</v>
      </c>
      <c r="F61" s="20" t="s">
        <v>107</v>
      </c>
      <c r="G61" s="17">
        <v>82</v>
      </c>
      <c r="H61" s="15"/>
      <c r="I61" s="17">
        <v>56.1</v>
      </c>
      <c r="J61" s="20" t="s">
        <v>107</v>
      </c>
      <c r="K61" s="15">
        <v>219649</v>
      </c>
      <c r="L61" s="20" t="s">
        <v>107</v>
      </c>
      <c r="M61" s="15">
        <v>3333</v>
      </c>
      <c r="N61" s="20" t="s">
        <v>107</v>
      </c>
    </row>
    <row r="62" spans="1:14" s="26" customFormat="1" ht="12.75" customHeight="1" x14ac:dyDescent="0.2">
      <c r="A62" s="60">
        <v>2024</v>
      </c>
      <c r="B62" s="90">
        <v>4669</v>
      </c>
      <c r="C62" s="19"/>
      <c r="D62" s="67"/>
      <c r="E62" s="67">
        <v>9097611</v>
      </c>
      <c r="F62" s="67"/>
      <c r="G62" s="19">
        <v>83</v>
      </c>
      <c r="H62" s="67"/>
      <c r="I62" s="19">
        <v>60.8</v>
      </c>
      <c r="J62" s="67"/>
      <c r="K62" s="67">
        <v>243740</v>
      </c>
      <c r="L62" s="67"/>
      <c r="M62" s="67">
        <v>3832</v>
      </c>
      <c r="N62" s="10"/>
    </row>
    <row r="63" spans="1:14" s="26" customFormat="1" ht="12.75" customHeight="1" x14ac:dyDescent="0.2">
      <c r="A63" s="57" t="s">
        <v>336</v>
      </c>
      <c r="B63" s="10"/>
      <c r="C63" s="10"/>
      <c r="D63" s="2"/>
      <c r="E63" s="2"/>
      <c r="F63" s="2"/>
      <c r="G63" s="2"/>
      <c r="H63" s="2"/>
      <c r="I63" s="2"/>
      <c r="J63" s="2"/>
      <c r="K63" s="2"/>
      <c r="L63" s="2"/>
      <c r="M63" s="2"/>
      <c r="N63" s="2"/>
    </row>
    <row r="64" spans="1:14" s="26" customFormat="1" x14ac:dyDescent="0.2">
      <c r="A64" s="20" t="s">
        <v>335</v>
      </c>
      <c r="B64" s="2"/>
      <c r="C64" s="2"/>
      <c r="D64" s="2"/>
      <c r="E64" s="2"/>
      <c r="F64" s="2"/>
      <c r="G64" s="2"/>
      <c r="H64" s="2"/>
      <c r="I64" s="2"/>
      <c r="J64" s="2"/>
      <c r="K64" s="2"/>
      <c r="L64" s="2"/>
      <c r="M64" s="2"/>
      <c r="N64" s="2"/>
    </row>
    <row r="65" s="26" customFormat="1" ht="11.4" x14ac:dyDescent="0.2"/>
  </sheetData>
  <pageMargins left="0.75" right="0.75" top="1" bottom="1" header="0.5" footer="0.5"/>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
  <sheetViews>
    <sheetView zoomScaleNormal="100" zoomScaleSheetLayoutView="93" workbookViewId="0">
      <selection sqref="A1:C1"/>
    </sheetView>
  </sheetViews>
  <sheetFormatPr defaultColWidth="9.109375" defaultRowHeight="13.2" x14ac:dyDescent="0.25"/>
  <cols>
    <col min="1" max="1" width="4.44140625" style="226" bestFit="1" customWidth="1"/>
    <col min="2" max="2" width="47.5546875" style="226" customWidth="1"/>
    <col min="3" max="3" width="49.88671875" style="226" customWidth="1"/>
    <col min="4" max="16384" width="9.109375" style="226"/>
  </cols>
  <sheetData>
    <row r="1" spans="1:3" ht="32.25" customHeight="1" x14ac:dyDescent="0.25">
      <c r="A1" s="364" t="s">
        <v>698</v>
      </c>
      <c r="B1" s="364"/>
      <c r="C1" s="364"/>
    </row>
    <row r="3" spans="1:3" x14ac:dyDescent="0.25">
      <c r="A3" s="227" t="s">
        <v>699</v>
      </c>
      <c r="C3" s="228" t="s">
        <v>700</v>
      </c>
    </row>
    <row r="4" spans="1:3" x14ac:dyDescent="0.25">
      <c r="A4" s="229"/>
    </row>
    <row r="5" spans="1:3" x14ac:dyDescent="0.25">
      <c r="A5" s="230" t="s">
        <v>701</v>
      </c>
      <c r="B5" s="226" t="s">
        <v>702</v>
      </c>
      <c r="C5" s="226" t="s">
        <v>703</v>
      </c>
    </row>
    <row r="6" spans="1:3" x14ac:dyDescent="0.25">
      <c r="A6" s="230" t="s">
        <v>704</v>
      </c>
      <c r="B6" s="226" t="s">
        <v>705</v>
      </c>
      <c r="C6" s="226" t="s">
        <v>706</v>
      </c>
    </row>
    <row r="7" spans="1:3" ht="13.8" x14ac:dyDescent="0.3">
      <c r="A7" s="231" t="s">
        <v>277</v>
      </c>
      <c r="B7" s="232" t="s">
        <v>707</v>
      </c>
      <c r="C7" s="226" t="s">
        <v>708</v>
      </c>
    </row>
    <row r="8" spans="1:3" x14ac:dyDescent="0.25">
      <c r="A8" s="233">
        <v>0</v>
      </c>
      <c r="B8" s="226" t="s">
        <v>709</v>
      </c>
      <c r="C8" s="226" t="s">
        <v>710</v>
      </c>
    </row>
    <row r="9" spans="1:3" x14ac:dyDescent="0.25">
      <c r="A9" s="230" t="s">
        <v>711</v>
      </c>
      <c r="B9" s="232" t="s">
        <v>712</v>
      </c>
      <c r="C9" s="226" t="s">
        <v>713</v>
      </c>
    </row>
    <row r="10" spans="1:3" x14ac:dyDescent="0.25">
      <c r="A10" s="230" t="s">
        <v>714</v>
      </c>
      <c r="B10" s="232" t="s">
        <v>715</v>
      </c>
      <c r="C10" s="226" t="s">
        <v>716</v>
      </c>
    </row>
    <row r="11" spans="1:3" ht="26.4" x14ac:dyDescent="0.25">
      <c r="A11" s="234" t="s">
        <v>717</v>
      </c>
      <c r="B11" s="235" t="s">
        <v>718</v>
      </c>
      <c r="C11" s="236" t="s">
        <v>719</v>
      </c>
    </row>
  </sheetData>
  <mergeCells count="1">
    <mergeCell ref="A1:C1"/>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showGridLines="0" zoomScaleNormal="100" zoomScaleSheetLayoutView="100" workbookViewId="0"/>
  </sheetViews>
  <sheetFormatPr defaultRowHeight="13.2" x14ac:dyDescent="0.25"/>
  <cols>
    <col min="1" max="1" width="5.109375" customWidth="1"/>
    <col min="2" max="2" width="12.109375" customWidth="1"/>
    <col min="3" max="3" width="13.44140625" bestFit="1" customWidth="1"/>
    <col min="4" max="4" width="55.88671875" customWidth="1"/>
    <col min="6" max="6" width="37.109375" customWidth="1"/>
  </cols>
  <sheetData>
    <row r="1" spans="1:9" ht="26.4" customHeight="1" x14ac:dyDescent="0.25">
      <c r="A1" s="224"/>
      <c r="B1" s="224"/>
      <c r="C1" s="224"/>
      <c r="D1" s="224" t="s">
        <v>734</v>
      </c>
      <c r="E1" s="224"/>
      <c r="F1" s="224"/>
      <c r="G1" s="224"/>
      <c r="H1" s="224"/>
    </row>
    <row r="2" spans="1:9" ht="12.75" customHeight="1" x14ac:dyDescent="0.25">
      <c r="B2" s="6"/>
    </row>
    <row r="3" spans="1:9" ht="12.75" customHeight="1" x14ac:dyDescent="0.25">
      <c r="B3" s="7" t="s">
        <v>128</v>
      </c>
      <c r="C3" s="1" t="str">
        <f>CONCATENATE('1.1'!E1)</f>
        <v>Antal svenska flygplatser efter typ av flygplats samt antal landningsbanor på dessa, 2025-12-31.</v>
      </c>
    </row>
    <row r="4" spans="1:9" ht="12.75" customHeight="1" x14ac:dyDescent="0.25">
      <c r="B4" s="24"/>
      <c r="C4" s="34" t="str">
        <f>CONCATENATE('1.1'!E2)</f>
        <v>Number of Swedish airports by type and number of runways December 31, 2025.</v>
      </c>
    </row>
    <row r="5" spans="1:9" ht="12.75" customHeight="1" x14ac:dyDescent="0.25">
      <c r="B5" s="7" t="s">
        <v>188</v>
      </c>
      <c r="C5" s="1" t="str">
        <f>'1.2'!E1</f>
        <v>Svenska trafikflygplatser, 2025-12-31.</v>
      </c>
    </row>
    <row r="6" spans="1:9" ht="12.75" customHeight="1" x14ac:dyDescent="0.25">
      <c r="B6" s="25"/>
      <c r="C6" s="34" t="str">
        <f>'1.2'!E2</f>
        <v>Airports with scheduled and/or non-scheduled traffic December 31, 2025.</v>
      </c>
    </row>
    <row r="7" spans="1:9" ht="12.75" customHeight="1" x14ac:dyDescent="0.25">
      <c r="B7" s="7" t="s">
        <v>220</v>
      </c>
      <c r="C7" s="1" t="str">
        <f>'1.3'!E1</f>
        <v>Av Transportstyrelsen godkända helikopterflygplatser, antal 31 december respektive år.</v>
      </c>
    </row>
    <row r="8" spans="1:9" ht="12.75" customHeight="1" x14ac:dyDescent="0.25">
      <c r="B8" s="25"/>
      <c r="C8" s="34" t="str">
        <f>'1.3'!E2</f>
        <v>Number of helicopter Aerodromes Licensed by the Swedish Transport Agency by December 31, each year.</v>
      </c>
    </row>
    <row r="9" spans="1:9" ht="12.75" customHeight="1" x14ac:dyDescent="0.25">
      <c r="B9" s="7" t="s">
        <v>225</v>
      </c>
      <c r="C9" s="1" t="str">
        <f>'2.1'!D1</f>
        <v>Antal motordrivna svenska luftfartyg efter viktklass 2000–2025.</v>
      </c>
    </row>
    <row r="10" spans="1:9" ht="12.75" customHeight="1" x14ac:dyDescent="0.25">
      <c r="B10" s="25"/>
      <c r="C10" s="34" t="str">
        <f>'2.1'!D2</f>
        <v>Number of powered aircraft. Distribution by weight 2000–2025.</v>
      </c>
    </row>
    <row r="11" spans="1:9" ht="12.75" customHeight="1" x14ac:dyDescent="0.25">
      <c r="B11" s="7" t="s">
        <v>232</v>
      </c>
      <c r="C11" s="1" t="str">
        <f>'2.2'!D1</f>
        <v>Antal registreringar och avregistreringar av svenska luftfartyg 2001–2025.</v>
      </c>
    </row>
    <row r="12" spans="1:9" ht="12.75" customHeight="1" x14ac:dyDescent="0.25">
      <c r="B12" s="25"/>
      <c r="C12" s="34" t="str">
        <f>'2.2'!D2</f>
        <v>Number of registrations and deregistrations of aircraft 2000–2025.</v>
      </c>
    </row>
    <row r="13" spans="1:9" ht="12.75" customHeight="1" x14ac:dyDescent="0.25">
      <c r="B13" s="7" t="s">
        <v>234</v>
      </c>
      <c r="C13" s="1" t="str">
        <f>'2.3'!B1</f>
        <v>Luftvärdighetsbevis gällande svenskregistrerade luftfartyg 2001–2025.</v>
      </c>
    </row>
    <row r="14" spans="1:9" ht="12.75" customHeight="1" x14ac:dyDescent="0.25">
      <c r="B14" s="25"/>
      <c r="C14" s="34" t="str">
        <f>'2.3'!B2</f>
        <v>Airworthiness certificates regarding swedish aircrafts 2001–2025.</v>
      </c>
    </row>
    <row r="15" spans="1:9" ht="12.75" customHeight="1" x14ac:dyDescent="0.25">
      <c r="B15" s="7" t="s">
        <v>469</v>
      </c>
      <c r="C15" s="1" t="str">
        <f>LEFT('3.1'!B1,LEN('3.1'!B1)-1)</f>
        <v>Antal landningar och antal passagerare på svenska trafikflygplatser, 1960–2025.</v>
      </c>
      <c r="D15" s="1"/>
      <c r="E15" s="1"/>
      <c r="F15" s="1"/>
      <c r="G15" s="1"/>
      <c r="H15" s="1"/>
      <c r="I15" s="1"/>
    </row>
    <row r="16" spans="1:9" ht="12.75" customHeight="1" x14ac:dyDescent="0.25">
      <c r="B16" s="24"/>
      <c r="C16" s="39" t="str">
        <f>CONCATENATE('3.1'!B2,LEFT('3.1'!B3,LEN('3.1'!B3)-1))</f>
        <v>Number of landings and passengers at Swedish airports with scheduled or non-scheduled traffic, 1960–2025.</v>
      </c>
      <c r="D16" s="3"/>
      <c r="E16" s="3"/>
      <c r="F16" s="3"/>
      <c r="G16" s="3"/>
      <c r="H16" s="3"/>
      <c r="I16" s="3"/>
    </row>
    <row r="17" spans="2:11" ht="12.75" customHeight="1" x14ac:dyDescent="0.25">
      <c r="B17" s="7" t="s">
        <v>470</v>
      </c>
      <c r="C17" s="1" t="str">
        <f>'3.2'!E1</f>
        <v>Antal landningar på svenska trafikflygplatser, per flygplats, 2024–2025.</v>
      </c>
      <c r="D17" s="1"/>
      <c r="E17" s="1"/>
      <c r="F17" s="1"/>
      <c r="G17" s="1"/>
      <c r="H17" s="1"/>
      <c r="I17" s="1"/>
      <c r="J17" s="1"/>
    </row>
    <row r="18" spans="2:11" ht="12.75" customHeight="1" x14ac:dyDescent="0.25">
      <c r="C18" s="39" t="str">
        <f>CONCATENATE('3.2'!E2," ",'3.2'!E3)</f>
        <v>Number of landings at Swedish airports with scheduled and/or non-scheduled traffic, by airport, 2024–2025.</v>
      </c>
      <c r="D18" s="3"/>
      <c r="E18" s="3"/>
      <c r="F18" s="3"/>
      <c r="G18" s="3"/>
      <c r="H18" s="3"/>
      <c r="I18" s="3"/>
      <c r="J18" s="3"/>
      <c r="K18" s="1"/>
    </row>
    <row r="19" spans="2:11" ht="12.75" customHeight="1" x14ac:dyDescent="0.25">
      <c r="B19" s="7" t="s">
        <v>471</v>
      </c>
      <c r="C19" s="1" t="str">
        <f>'3.3'!E1</f>
        <v>Ankommande och avresande passagerare på svenska trafikflygplatser, per flygplats, 2024–2025.</v>
      </c>
      <c r="D19" s="1"/>
      <c r="E19" s="1"/>
      <c r="F19" s="1"/>
      <c r="G19" s="1"/>
      <c r="H19" s="1"/>
      <c r="I19" s="1"/>
      <c r="J19" s="1"/>
    </row>
    <row r="20" spans="2:11" ht="12.75" customHeight="1" x14ac:dyDescent="0.25">
      <c r="B20" s="24"/>
      <c r="C20" s="39" t="str">
        <f>CONCATENATE('3.3'!E2,'3.3'!E3)</f>
        <v>Number of arriving and departing passengers at Swedish airports with scheduled or non-scheduled traffic, by airport, 2024–2025.</v>
      </c>
      <c r="D20" s="3"/>
      <c r="E20" s="3"/>
      <c r="F20" s="3"/>
      <c r="G20" s="3"/>
      <c r="H20" s="3"/>
      <c r="I20" s="1"/>
      <c r="J20" s="1"/>
    </row>
    <row r="21" spans="2:11" ht="12.75" customHeight="1" x14ac:dyDescent="0.25">
      <c r="B21" s="7" t="s">
        <v>472</v>
      </c>
      <c r="C21" s="1" t="str">
        <f>CONCATENATE('3.4'!B1," ",'3.4'!B2)</f>
        <v>Antalet personkilometer, fordonskilometer och tonkilometer (frakt och post) i inrikes linje- och chartertrafik samt taxiflyg 2006–2025, tusental.</v>
      </c>
      <c r="I21" s="3"/>
      <c r="J21" s="3"/>
    </row>
    <row r="22" spans="2:11" ht="12.75" customHeight="1" x14ac:dyDescent="0.25">
      <c r="B22" s="24"/>
      <c r="C22" s="39" t="str">
        <f>CONCATENATE('3.4'!B3," ",'3.4'!B4)</f>
        <v>Number of passenger-km, vehicular traffic-km and tonne-km (freight and mail) in domestic scheduled, charter and taxi 2006–2025, thousands.</v>
      </c>
      <c r="D22" s="3"/>
      <c r="E22" s="3"/>
      <c r="F22" s="3"/>
      <c r="G22" s="3"/>
      <c r="H22" s="3"/>
      <c r="I22" s="3"/>
      <c r="J22" s="3"/>
    </row>
    <row r="23" spans="2:11" ht="12.75" customHeight="1" x14ac:dyDescent="0.25">
      <c r="B23" s="7" t="s">
        <v>473</v>
      </c>
      <c r="C23" s="1" t="str">
        <f>CONCATENATE('3.5'!B1," ",'3.4'!B2)</f>
        <v>Antalet personkilometer, fordonskilometer och tonkilometer (frakt och post) i utrikes linje- och chartertrafik samt taxiflyg 2006–2025, tusental.</v>
      </c>
    </row>
    <row r="24" spans="2:11" ht="12.75" customHeight="1" x14ac:dyDescent="0.25">
      <c r="B24" s="24"/>
      <c r="C24" s="34" t="str">
        <f>CONCATENATE('3.5'!B3," ",'3.5'!B4)</f>
        <v>Number of passenger-km, vehicular traffic-km and tonne-km (freight and mail) in international scheduled, charter and taxi 2006–2025, thousands.</v>
      </c>
    </row>
    <row r="25" spans="2:11" ht="12.75" customHeight="1" x14ac:dyDescent="0.25">
      <c r="B25" s="7" t="s">
        <v>474</v>
      </c>
      <c r="C25" s="24" t="str">
        <f>CONCATENATE('3.6'!B1," ",'3.6'!B2)</f>
        <v>Avresande passagerare i utrikes trafik efter land för första landningsflygplats efter start från svenska trafikflygplatser 1998–2025.1</v>
      </c>
    </row>
    <row r="26" spans="2:11" ht="12.75" customHeight="1" x14ac:dyDescent="0.25">
      <c r="B26" s="24"/>
      <c r="C26" s="34" t="str">
        <f>CONCATENATE('3.6'!B3," ",'3.6'!B4)</f>
        <v>Passengers embarked in international traffic by country for the first landing airport after take-off from Swedish airports with scheduled and/or non-scheduled traffic 1998–2025.1</v>
      </c>
    </row>
    <row r="27" spans="2:11" ht="12.75" customHeight="1" x14ac:dyDescent="0.25">
      <c r="B27" s="7" t="s">
        <v>475</v>
      </c>
      <c r="C27" s="24" t="str">
        <f>CONCATENATE('3.7'!B1,'3.6'!B2)</f>
        <v>Ankommande passagerare i utrikes trafik på svenska trafikflygplatserlandningsflygplats efter start från svenska trafikflygplatser 1998–2025.1</v>
      </c>
    </row>
    <row r="28" spans="2:11" ht="12.75" customHeight="1" x14ac:dyDescent="0.25">
      <c r="B28" s="24"/>
      <c r="C28" s="34" t="str">
        <f>CONCATENATE('3.7'!B3,'3.6'!B4)</f>
        <v>Passengers disembarked in international traffic at Swedish airports with scheduled and/or non-scheduled traffic landing airport after take-off from Swedish airports with scheduled and/or non-scheduled traffic 1998–2025.1</v>
      </c>
    </row>
    <row r="29" spans="2:11" ht="12.75" customHeight="1" x14ac:dyDescent="0.25">
      <c r="B29" s="7" t="s">
        <v>476</v>
      </c>
      <c r="C29" s="24" t="str">
        <f>CONCATENATE('3.8'!B1)</f>
        <v>Antalet ankommande och avresande utrikespassagerare fördelat på linjefart och chartertrafik 2005–2025.</v>
      </c>
    </row>
    <row r="30" spans="2:11" ht="12.75" customHeight="1" x14ac:dyDescent="0.25">
      <c r="B30" s="25"/>
      <c r="C30" s="34" t="str">
        <f>CONCATENATE('3.8'!B2)</f>
        <v>Number of arriving and departing international passengers divided by scheduled and charter traffic 2005–2025.</v>
      </c>
      <c r="D30" s="3"/>
    </row>
    <row r="31" spans="2:11" ht="12.75" customHeight="1" x14ac:dyDescent="0.25">
      <c r="B31" s="7" t="s">
        <v>477</v>
      </c>
      <c r="C31" s="24" t="str">
        <f>CONCATENATE('3.9'!D1," ",'3.9'!D2)</f>
        <v>Antal passagerare i utrikes linjefart och chartertrafik  på svenska trafikflygplatser, per flygplats, 2024–2025.</v>
      </c>
    </row>
    <row r="32" spans="2:11" ht="12.75" customHeight="1" x14ac:dyDescent="0.25">
      <c r="B32" s="24"/>
      <c r="C32" s="34" t="str">
        <f>CONCATENATE('3.9'!D3," ",'3.9'!D4)</f>
        <v>Number of passengers in scheduled and non-scheduled traffic  at Swedish airports 2024–2025.</v>
      </c>
    </row>
    <row r="33" spans="2:3" ht="12.75" customHeight="1" x14ac:dyDescent="0.25">
      <c r="B33" s="7" t="s">
        <v>478</v>
      </c>
      <c r="C33" s="1" t="str">
        <f>CONCATENATE('3.10'!E1," ",'3.10'!E2)</f>
        <v>Antal utbjudna flygstolar i linje- , charter- och taxitrafik på svenska trafikflygplatser, per flygplats, 2024–2025.</v>
      </c>
    </row>
    <row r="34" spans="2:3" ht="12.75" customHeight="1" x14ac:dyDescent="0.25">
      <c r="B34" s="24"/>
      <c r="C34" s="34" t="str">
        <f>CONCATENATE('3.10'!E3," ",'3.10'!E4)</f>
        <v>Number of available seats in scheduled traffic, charter traffic and taxi at Swedish airports 2024–2025.</v>
      </c>
    </row>
    <row r="35" spans="2:3" ht="12.75" customHeight="1" x14ac:dyDescent="0.25">
      <c r="B35" s="7" t="s">
        <v>479</v>
      </c>
      <c r="C35" s="24" t="str">
        <f>CONCATENATE('3.11'!B1," ",LEFT('3.11'!B2,LEN('3.11'!B2)-1))</f>
        <v>Frakt och post på svenska trafikflygplatser 1960–2025. Ton.</v>
      </c>
    </row>
    <row r="36" spans="2:3" ht="12.75" customHeight="1" x14ac:dyDescent="0.25">
      <c r="B36" s="24"/>
      <c r="C36" s="34" t="str">
        <f>CONCATENATE('3.11'!B3,LEFT('3.11'!B4,LEN('3.11'!B4)-1))</f>
        <v>Freight and mail at Swedish airports with scheduled and/ornon-scheduled traffic 1960–2025 Tonnes.</v>
      </c>
    </row>
    <row r="37" spans="2:3" ht="12.75" customHeight="1" x14ac:dyDescent="0.25">
      <c r="B37" s="7" t="s">
        <v>480</v>
      </c>
      <c r="C37" s="24" t="str">
        <f>CONCATENATE('3.12'!E1," ",'3.12'!E2)</f>
        <v>Ankommande och avgående frakt på svenska trafikflygplatser, per flygplats, 2024–2025. Ton.</v>
      </c>
    </row>
    <row r="38" spans="2:3" ht="12.75" customHeight="1" x14ac:dyDescent="0.25">
      <c r="B38" s="25"/>
      <c r="C38" s="34" t="str">
        <f>CONCATENATE('3.12'!E3," ",'3.12'!E4)</f>
        <v>Freight loaded and unloaded at Swedish airports with scheduled and/or non-scheduled traffic 2024–2025. Tonnes.</v>
      </c>
    </row>
    <row r="39" spans="2:3" ht="12.75" customHeight="1" x14ac:dyDescent="0.25">
      <c r="B39" s="7" t="s">
        <v>481</v>
      </c>
      <c r="C39" s="24" t="str">
        <f>CONCATENATE('3.13'!E1," ",LEFT('3.13'!E2,LEN('3.13'!E2)-1))</f>
        <v>Ankommande och avgående post på svenska trafikflygplatser, per flygplats, 2024–2025. To</v>
      </c>
    </row>
    <row r="40" spans="2:3" ht="12.75" customHeight="1" x14ac:dyDescent="0.25">
      <c r="B40" s="25"/>
      <c r="C40" s="34" t="str">
        <f>CONCATENATE('3.13'!E3,'3.13'!E4)</f>
        <v>Mail loaded and unloaded at Swedish airports with scheduled and/ornon-scheduled traffic 2024–2025. Tonnes.</v>
      </c>
    </row>
    <row r="41" spans="2:3" ht="12.75" customHeight="1" x14ac:dyDescent="0.25">
      <c r="B41" s="7" t="s">
        <v>482</v>
      </c>
      <c r="C41" s="24" t="str">
        <f>CONCATENATE('3.14'!B1," ",'3.14'!B2)</f>
        <v>Utrikes avgående frakt och post på svenska trafikflygplatser per mottagande del av världen, 2008–2025.</v>
      </c>
    </row>
    <row r="42" spans="2:3" ht="12.75" customHeight="1" x14ac:dyDescent="0.25">
      <c r="B42" s="25"/>
      <c r="C42" s="34" t="str">
        <f>CONCATENATE('3.14'!B3," ",'3.14'!B4)</f>
        <v>International freight and mail loaded at Swedish airports with scheduled and/or non-scheduled traffic by recceiving region 2008–2025. Tonnes.</v>
      </c>
    </row>
    <row r="43" spans="2:3" ht="12.75" customHeight="1" x14ac:dyDescent="0.25">
      <c r="B43" s="7" t="s">
        <v>483</v>
      </c>
      <c r="C43" s="24" t="str">
        <f>CONCATENATE('3.15'!B1," ",'3.15'!B2)</f>
        <v>Utrikes ankommande frakt och post på svenska trafikflygplatser per avsändande del av världen, 2008–2025.</v>
      </c>
    </row>
    <row r="44" spans="2:3" ht="12.75" customHeight="1" x14ac:dyDescent="0.25">
      <c r="B44" s="25"/>
      <c r="C44" s="34" t="str">
        <f>CONCATENATE('3.15'!B3," ",'3.15'!B4)</f>
        <v>International freight and mail unloaded at Swedish airports with scheduled and/or non-scheduled traffic by sending region 2008–2025. Tonnes.</v>
      </c>
    </row>
    <row r="45" spans="2:3" ht="12.75" customHeight="1" x14ac:dyDescent="0.25">
      <c r="B45" s="7" t="s">
        <v>484</v>
      </c>
      <c r="C45" s="24" t="str">
        <f>CONCATENATE('3.16'!E1)</f>
        <v>Antal flygplansrörelser enligt instrumentflygregler i svenskkontrollerat luftrum 1998–2025.</v>
      </c>
    </row>
    <row r="46" spans="2:3" ht="12.75" customHeight="1" x14ac:dyDescent="0.25">
      <c r="B46" s="25"/>
      <c r="C46" s="34" t="str">
        <f>CONCATENATE('3.16'!E2)</f>
        <v>Number of movements in Swedish controlled airspace 1998–2025.</v>
      </c>
    </row>
    <row r="47" spans="2:3" ht="12.75" customHeight="1" x14ac:dyDescent="0.25">
      <c r="B47" s="7" t="s">
        <v>552</v>
      </c>
      <c r="C47" s="24" t="str">
        <f>CONCATENATE('3.17'!B1," ",'3.17'!B2)</f>
        <v>Antalet inrikes passagerare fördelat på flygplanstyp från svenska trafikflygplatser 2005–2025.</v>
      </c>
    </row>
    <row r="48" spans="2:3" x14ac:dyDescent="0.25">
      <c r="B48" s="25"/>
      <c r="C48" s="34" t="str">
        <f>CONCATENATE('3.17'!B3," ",'3.17'!B4)</f>
        <v>Number of domestic passengers by aircraft type from Swedish airports with scheduled and/or non-scheduled traffic 2005–2025.</v>
      </c>
    </row>
    <row r="49" spans="2:3" x14ac:dyDescent="0.25">
      <c r="B49" s="7" t="s">
        <v>486</v>
      </c>
      <c r="C49" s="24" t="str">
        <f>CONCATENATE('3.18'!B$1," ",'3.18'!B$2)</f>
        <v>Antalet utrikes passagerare fördelat på flygplanstyp  på svenska trafikflygplatser 2005–2025.</v>
      </c>
    </row>
    <row r="50" spans="2:3" x14ac:dyDescent="0.25">
      <c r="B50" s="25"/>
      <c r="C50" s="34" t="str">
        <f>CONCATENATE('3.18'!B$3," ",'3.18'!B$4)</f>
        <v>Number of international passengers by aircraft type at Swedish airports with scheduled and/or non-scheduled traffic 2005–2025.</v>
      </c>
    </row>
    <row r="51" spans="2:3" x14ac:dyDescent="0.25">
      <c r="B51" s="7" t="s">
        <v>487</v>
      </c>
      <c r="C51" s="24" t="str">
        <f>CONCATENATE('3.19'!B$1," ",'3.19'!B$2)</f>
        <v>Antalet starter i inrikes trafik fördelat på flygplanstyp från  svenska trafikflygplatser 2005–2025.</v>
      </c>
    </row>
    <row r="52" spans="2:3" x14ac:dyDescent="0.25">
      <c r="B52" s="25"/>
      <c r="C52" s="34" t="str">
        <f>CONCATENATE('3.19'!B$3," ",'3.19'!B$4)</f>
        <v>Number of departures in domestic traffic by aircraft type from Swedish airports with scheduled and/or non-scheduled traffic 2005–2025.</v>
      </c>
    </row>
    <row r="53" spans="2:3" x14ac:dyDescent="0.25">
      <c r="B53" s="7" t="s">
        <v>488</v>
      </c>
      <c r="C53" s="24" t="str">
        <f>CONCATENATE('3.20'!B$1," ",'3.20'!B$2)</f>
        <v>Antalet starter i utrikes trafik fördelat på flygplanstyp från  svenska trafikflygplatser 2005–2025.</v>
      </c>
    </row>
    <row r="54" spans="2:3" x14ac:dyDescent="0.25">
      <c r="B54" s="25"/>
      <c r="C54" s="34" t="str">
        <f>CONCATENATE('3.20'!B$3," ",'3.20'!B$4)</f>
        <v>Number of departures in international traffic by aircraft type from Swedish airports with scheduled and/or non-scheduled traffic 2005–2025.</v>
      </c>
    </row>
    <row r="55" spans="2:3" x14ac:dyDescent="0.25">
      <c r="B55" s="7" t="s">
        <v>489</v>
      </c>
      <c r="C55" s="1" t="str">
        <f>CONCATENATE('3.21'!B1)</f>
        <v>Kabinfaktorn i linje- och chartertrafik 2005–2025. Procent.</v>
      </c>
    </row>
    <row r="56" spans="2:3" x14ac:dyDescent="0.25">
      <c r="B56" s="25"/>
      <c r="C56" s="34" t="str">
        <f>CONCATENATE('3.21'!B2)</f>
        <v>Load factor in scheduled and charter traffic 2005–2025. Percent.</v>
      </c>
    </row>
    <row r="57" spans="2:3" x14ac:dyDescent="0.25">
      <c r="B57" s="7" t="s">
        <v>604</v>
      </c>
      <c r="C57" s="1" t="str">
        <f>CONCATENATE('4.1'!B$1)</f>
        <v>Luftfartsolyckor med motordrivna luftfartyg efter flygsituation i Sverige oavsett nationalitet 2024–2025.</v>
      </c>
    </row>
    <row r="58" spans="2:3" x14ac:dyDescent="0.25">
      <c r="B58" s="25"/>
      <c r="C58" s="3" t="str">
        <f>CONCATENATE('4.1'!B$2)</f>
        <v>Accidents to powered aircraft by flight phase in Sweden irrespective of the nationality of the aircraft 2024–2025.</v>
      </c>
    </row>
    <row r="59" spans="2:3" x14ac:dyDescent="0.25">
      <c r="B59" s="7" t="s">
        <v>631</v>
      </c>
      <c r="C59" s="1" t="str">
        <f>CONCATENATE('4.2'!B$1)</f>
        <v>Luftfartsolyckor med motordrivna luftfartyg efter typ av skada i Sverige oavsett nationalitet 2024–2025.</v>
      </c>
    </row>
    <row r="60" spans="2:3" x14ac:dyDescent="0.25">
      <c r="B60" s="25"/>
      <c r="C60" s="3" t="str">
        <f>CONCATENATE('4.2'!B$2)</f>
        <v>Accidents to powered aircraft by injuries in Sweden irrespective of the nationality of the aircraft 2024–2025.</v>
      </c>
    </row>
    <row r="61" spans="2:3" x14ac:dyDescent="0.25">
      <c r="B61" s="7" t="s">
        <v>653</v>
      </c>
      <c r="C61" s="1" t="str">
        <f>CONCATENATE('4.3'!B$1)</f>
        <v>Luftfartsolyckor med svenskregistrerade motordrivna luftfartyg efter flygsituation oavsett haveriplats 2024–2025.</v>
      </c>
    </row>
    <row r="62" spans="2:3" x14ac:dyDescent="0.25">
      <c r="B62" s="25"/>
      <c r="C62" s="3" t="str">
        <f>CONCATENATE('4.3'!B$2)</f>
        <v>Accidents to Swedish-registered powered aircraft by flight phase irrespective of country of accident 2024–2025.</v>
      </c>
    </row>
    <row r="63" spans="2:3" x14ac:dyDescent="0.25">
      <c r="B63" s="7" t="s">
        <v>654</v>
      </c>
      <c r="C63" s="1" t="str">
        <f>CONCATENATE('4.4'!B$1)</f>
        <v>Luftfartsolyckor med svenskregistrerade motordrivna luftfartyg efter typ av skada oavsett haveriplats 2024–2025.</v>
      </c>
    </row>
    <row r="64" spans="2:3" x14ac:dyDescent="0.25">
      <c r="B64" s="25"/>
      <c r="C64" s="3" t="str">
        <f>CONCATENATE('4.4'!B$2)</f>
        <v>Accidents to Swedish-registered powered aircraft by injuries irrespective of country of accident 2024–2025.</v>
      </c>
    </row>
    <row r="65" spans="2:3" x14ac:dyDescent="0.25">
      <c r="B65" s="7" t="s">
        <v>490</v>
      </c>
      <c r="C65" s="24" t="str">
        <f>'5'!F1</f>
        <v>Tioårsöversikt.</v>
      </c>
    </row>
    <row r="66" spans="2:3" x14ac:dyDescent="0.25">
      <c r="B66" s="25"/>
      <c r="C66" s="34" t="str">
        <f>'5'!F2</f>
        <v>Ten-year summary.</v>
      </c>
    </row>
    <row r="67" spans="2:3" x14ac:dyDescent="0.25">
      <c r="B67" s="7" t="s">
        <v>240</v>
      </c>
      <c r="C67" s="24" t="str">
        <f>'6'!B1</f>
        <v>Världsluftfartens utveckling 1970–2024 (linjefart), miljoner.</v>
      </c>
    </row>
    <row r="68" spans="2:3" x14ac:dyDescent="0.25">
      <c r="B68" s="25"/>
      <c r="C68" s="34" t="str">
        <f>'6'!B2</f>
        <v>Development of world scheduled revenue traffic 1970–2024, millions.</v>
      </c>
    </row>
    <row r="69" spans="2:3" x14ac:dyDescent="0.25">
      <c r="B69" s="7" t="s">
        <v>267</v>
      </c>
      <c r="C69" s="24"/>
    </row>
    <row r="70" spans="2:3" x14ac:dyDescent="0.25">
      <c r="C70" s="34"/>
    </row>
    <row r="71" spans="2:3" x14ac:dyDescent="0.25">
      <c r="B71" s="7" t="s">
        <v>266</v>
      </c>
      <c r="C71" s="38"/>
    </row>
    <row r="72" spans="2:3" x14ac:dyDescent="0.25">
      <c r="C72" s="34"/>
    </row>
  </sheetData>
  <hyperlinks>
    <hyperlink ref="B15" location="'3.1'!A1" display="Tabell 3.1" xr:uid="{00000000-0004-0000-0400-000000000000}"/>
    <hyperlink ref="B19" location="'3.3'!A1" display="Tabell 3.3" xr:uid="{00000000-0004-0000-0400-000001000000}"/>
    <hyperlink ref="B21" location="'3.4'!A1" display="Tabell 3.4" xr:uid="{00000000-0004-0000-0400-000002000000}"/>
    <hyperlink ref="B29" location="'3.8'!A1" display="Tabell 3.8" xr:uid="{00000000-0004-0000-0400-000003000000}"/>
    <hyperlink ref="B31" location="'3.9'!A1" display="Tabell 3.9" xr:uid="{00000000-0004-0000-0400-000004000000}"/>
    <hyperlink ref="B33" location="'3.10'!A1" display="Tabell 3.10" xr:uid="{00000000-0004-0000-0400-000005000000}"/>
    <hyperlink ref="B23" location="'3.5'!A1" display="Tabell 3.5" xr:uid="{00000000-0004-0000-0400-000006000000}"/>
    <hyperlink ref="B25" location="'3.6'!A1" display="Tabell 3.6" xr:uid="{00000000-0004-0000-0400-000007000000}"/>
    <hyperlink ref="B27" location="'3.7'!A1" display="Tabell 3.7" xr:uid="{00000000-0004-0000-0400-000008000000}"/>
    <hyperlink ref="B35" location="'3.11'!A1" display="Tabell 3.11" xr:uid="{00000000-0004-0000-0400-000009000000}"/>
    <hyperlink ref="B37" location="'3.12'!A1" display="Tabell 3.12" xr:uid="{00000000-0004-0000-0400-00000A000000}"/>
    <hyperlink ref="B5" location="'1.2'!A1" display="Tabell 1.2" xr:uid="{00000000-0004-0000-0400-00000B000000}"/>
    <hyperlink ref="B3" location="'1.1'!A1" display="Tabell 1.1" xr:uid="{00000000-0004-0000-0400-00000C000000}"/>
    <hyperlink ref="B7" location="'1.3'!A1" display="Tabell 1.3" xr:uid="{00000000-0004-0000-0400-00000D000000}"/>
    <hyperlink ref="B9" location="'2.1'!A1" display="Tabell 2.1" xr:uid="{00000000-0004-0000-0400-00000E000000}"/>
    <hyperlink ref="B11" location="'2.2'!A1" display="Tabell 2.2" xr:uid="{00000000-0004-0000-0400-00000F000000}"/>
    <hyperlink ref="B13" location="'2.3'!A1" display="Tabell 2.3" xr:uid="{00000000-0004-0000-0400-000010000000}"/>
    <hyperlink ref="B41" location="'3.14'!A1" display="Tabell 3.14" xr:uid="{00000000-0004-0000-0400-000011000000}"/>
    <hyperlink ref="B43" location="'3.15'!A1" display="Tabell 3.15" xr:uid="{00000000-0004-0000-0400-000012000000}"/>
    <hyperlink ref="B45" location="'3.16'!A1" display="Tabell 3.16" xr:uid="{00000000-0004-0000-0400-000013000000}"/>
    <hyperlink ref="B47" location="'3.17'!A1" display="Tabell 3.17" xr:uid="{00000000-0004-0000-0400-000014000000}"/>
    <hyperlink ref="B65" location="'5'!A1" display="Tabell 5" xr:uid="{00000000-0004-0000-0400-000015000000}"/>
    <hyperlink ref="B67" location="'6'!A1" display="Tabell 6" xr:uid="{00000000-0004-0000-0400-000016000000}"/>
    <hyperlink ref="B71" location="'Teckenförklaring _ Legends'!A1" display="Teckenförklaringar" xr:uid="{00000000-0004-0000-0400-000017000000}"/>
    <hyperlink ref="B69" location="Definitioner!A1" display="Definitioner" xr:uid="{00000000-0004-0000-0400-000018000000}"/>
    <hyperlink ref="B39" location="'3.13'!A1" display="Tabell 3.13" xr:uid="{00000000-0004-0000-0400-000019000000}"/>
    <hyperlink ref="B17" location="'3.2'!A1" display="Tabell 3.2" xr:uid="{00000000-0004-0000-0400-00001A000000}"/>
    <hyperlink ref="B49" location="'3.18'!A1" display="Tabell 3.18" xr:uid="{00000000-0004-0000-0400-00001B000000}"/>
    <hyperlink ref="B51" location="'3.19'!B1:B2" display="Tabell 3.19" xr:uid="{00000000-0004-0000-0400-00001C000000}"/>
    <hyperlink ref="B53" location="'3.20'!A1" display="Tabell 3.20" xr:uid="{00000000-0004-0000-0400-00001D000000}"/>
    <hyperlink ref="B55" location="'3.21'!A1" display="Tabell 3.21" xr:uid="{00000000-0004-0000-0400-00001E000000}"/>
    <hyperlink ref="B57" location="'3.21'!A1" display="Tabell 3.21" xr:uid="{00000000-0004-0000-0400-00001F000000}"/>
    <hyperlink ref="B59" location="'4.2'!A1" display="Tabell 4.2" xr:uid="{00000000-0004-0000-0400-000020000000}"/>
    <hyperlink ref="B61" location="'4.3'!A1" display="Tabell 4.3" xr:uid="{00000000-0004-0000-0400-000021000000}"/>
    <hyperlink ref="B63" location="'4.4'!A1" display="Tabell 4.4" xr:uid="{00000000-0004-0000-0400-000022000000}"/>
  </hyperlinks>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66"/>
  <sheetViews>
    <sheetView showGridLines="0" zoomScaleNormal="100" zoomScaleSheetLayoutView="100" workbookViewId="0">
      <pane xSplit="5" ySplit="8" topLeftCell="F9" activePane="bottomRight" state="frozen"/>
      <selection pane="topRight" activeCell="F1" sqref="F1"/>
      <selection pane="bottomLeft" activeCell="A9" sqref="A9"/>
      <selection pane="bottomRight"/>
    </sheetView>
  </sheetViews>
  <sheetFormatPr defaultColWidth="9.109375" defaultRowHeight="13.2" x14ac:dyDescent="0.25"/>
  <cols>
    <col min="1" max="1" width="2.44140625" style="25" customWidth="1"/>
    <col min="2" max="2" width="1.5546875" style="25" customWidth="1"/>
    <col min="3" max="3" width="2.44140625" style="25" customWidth="1"/>
    <col min="4" max="4" width="11.88671875" style="25" customWidth="1"/>
    <col min="5" max="5" width="14.5546875" style="25" customWidth="1"/>
    <col min="6" max="6" width="9.5546875" style="25" customWidth="1"/>
    <col min="7" max="7" width="0.88671875" style="25" customWidth="1"/>
    <col min="8" max="8" width="7.44140625" style="25" customWidth="1"/>
    <col min="9" max="9" width="0.88671875" style="25" customWidth="1"/>
    <col min="10" max="10" width="7.44140625" style="25" customWidth="1"/>
    <col min="11" max="11" width="0.88671875" style="25" customWidth="1"/>
    <col min="12" max="12" width="7.44140625" style="25" customWidth="1"/>
    <col min="13" max="13" width="0.88671875" style="25" customWidth="1"/>
    <col min="14" max="14" width="7.44140625" style="25" customWidth="1"/>
    <col min="15" max="15" width="0.88671875" style="25" customWidth="1"/>
    <col min="16" max="16" width="11.44140625" style="25" customWidth="1"/>
    <col min="17" max="17" width="0.88671875" style="25" customWidth="1"/>
    <col min="18" max="18" width="11.5546875" style="25" bestFit="1" customWidth="1"/>
    <col min="19" max="16384" width="9.109375" style="25"/>
  </cols>
  <sheetData>
    <row r="1" spans="1:18" s="24" customFormat="1" ht="12.75" customHeight="1" x14ac:dyDescent="0.25">
      <c r="A1" s="24" t="s">
        <v>128</v>
      </c>
      <c r="E1" s="24" t="s">
        <v>797</v>
      </c>
    </row>
    <row r="2" spans="1:18" ht="12.75" customHeight="1" x14ac:dyDescent="0.25">
      <c r="E2" s="40" t="s">
        <v>798</v>
      </c>
    </row>
    <row r="3" spans="1:18" ht="12.75" customHeight="1" x14ac:dyDescent="0.25">
      <c r="A3" s="110"/>
      <c r="B3" s="110"/>
      <c r="C3" s="110"/>
      <c r="D3" s="110"/>
      <c r="E3" s="110"/>
      <c r="F3" s="110"/>
      <c r="G3" s="110"/>
      <c r="H3" s="110"/>
      <c r="I3" s="110"/>
      <c r="J3" s="110"/>
      <c r="K3" s="110"/>
      <c r="L3" s="110"/>
      <c r="M3" s="110"/>
      <c r="N3" s="110"/>
      <c r="O3" s="110"/>
      <c r="P3" s="110"/>
      <c r="Q3" s="110"/>
      <c r="R3" s="110"/>
    </row>
    <row r="4" spans="1:18" s="26" customFormat="1" ht="12.75" customHeight="1" x14ac:dyDescent="0.2">
      <c r="A4" s="26" t="s">
        <v>189</v>
      </c>
      <c r="F4" s="26" t="s">
        <v>190</v>
      </c>
      <c r="H4" s="26" t="s">
        <v>463</v>
      </c>
      <c r="P4" s="26" t="s">
        <v>191</v>
      </c>
      <c r="R4" s="26" t="s">
        <v>192</v>
      </c>
    </row>
    <row r="5" spans="1:18" s="26" customFormat="1" ht="12.75" customHeight="1" x14ac:dyDescent="0.2">
      <c r="A5" s="27" t="s">
        <v>193</v>
      </c>
      <c r="F5" s="26" t="s">
        <v>194</v>
      </c>
      <c r="H5" s="88" t="s">
        <v>464</v>
      </c>
      <c r="I5" s="29"/>
      <c r="J5" s="29"/>
      <c r="K5" s="29"/>
      <c r="L5" s="29"/>
      <c r="M5" s="29"/>
      <c r="N5" s="29"/>
      <c r="P5" s="26" t="s">
        <v>195</v>
      </c>
      <c r="R5" s="26" t="s">
        <v>196</v>
      </c>
    </row>
    <row r="6" spans="1:18" s="26" customFormat="1" ht="12.75" customHeight="1" x14ac:dyDescent="0.2">
      <c r="F6" s="27" t="s">
        <v>197</v>
      </c>
      <c r="P6" s="27" t="s">
        <v>198</v>
      </c>
      <c r="R6" s="27" t="s">
        <v>9</v>
      </c>
    </row>
    <row r="7" spans="1:18" s="26" customFormat="1" ht="12.75" customHeight="1" x14ac:dyDescent="0.2">
      <c r="A7" s="29"/>
      <c r="B7" s="29"/>
      <c r="C7" s="29"/>
      <c r="D7" s="29"/>
      <c r="E7" s="29"/>
      <c r="F7" s="88" t="s">
        <v>199</v>
      </c>
      <c r="G7" s="29"/>
      <c r="H7" s="29">
        <v>1</v>
      </c>
      <c r="I7" s="29"/>
      <c r="J7" s="29">
        <v>2</v>
      </c>
      <c r="K7" s="29"/>
      <c r="L7" s="29">
        <v>3</v>
      </c>
      <c r="M7" s="29"/>
      <c r="N7" s="29">
        <v>4</v>
      </c>
      <c r="O7" s="29"/>
      <c r="P7" s="88" t="s">
        <v>200</v>
      </c>
      <c r="Q7" s="29"/>
      <c r="R7" s="88" t="s">
        <v>200</v>
      </c>
    </row>
    <row r="8" spans="1:18" s="26" customFormat="1" ht="12.75" customHeight="1" x14ac:dyDescent="0.2"/>
    <row r="9" spans="1:18" s="26" customFormat="1" ht="12.75" customHeight="1" x14ac:dyDescent="0.2">
      <c r="A9" s="26" t="s">
        <v>201</v>
      </c>
      <c r="F9" s="26">
        <v>39</v>
      </c>
      <c r="H9" s="26">
        <v>7</v>
      </c>
      <c r="J9" s="26">
        <v>5</v>
      </c>
      <c r="L9" s="26">
        <v>9</v>
      </c>
      <c r="N9" s="26">
        <v>32</v>
      </c>
      <c r="P9" s="112" t="s">
        <v>277</v>
      </c>
      <c r="R9" s="112">
        <v>53</v>
      </c>
    </row>
    <row r="10" spans="1:18" s="26" customFormat="1" ht="12.75" customHeight="1" x14ac:dyDescent="0.2">
      <c r="A10" s="27" t="s">
        <v>202</v>
      </c>
      <c r="B10" s="27"/>
      <c r="C10" s="27"/>
      <c r="P10" s="112"/>
      <c r="R10" s="112"/>
    </row>
    <row r="11" spans="1:18" s="26" customFormat="1" ht="12.75" customHeight="1" x14ac:dyDescent="0.2">
      <c r="A11" s="27" t="s">
        <v>203</v>
      </c>
      <c r="B11" s="27"/>
      <c r="C11" s="27"/>
      <c r="P11" s="112"/>
      <c r="R11" s="112"/>
    </row>
    <row r="12" spans="1:18" s="26" customFormat="1" ht="12.75" customHeight="1" x14ac:dyDescent="0.2">
      <c r="H12" s="27"/>
      <c r="I12" s="27"/>
      <c r="J12" s="27"/>
      <c r="K12" s="27"/>
      <c r="L12" s="27"/>
      <c r="M12" s="27"/>
      <c r="N12" s="27"/>
      <c r="O12" s="27"/>
      <c r="P12" s="112"/>
      <c r="Q12" s="27"/>
      <c r="R12" s="113"/>
    </row>
    <row r="13" spans="1:18" s="26" customFormat="1" ht="12.75" customHeight="1" x14ac:dyDescent="0.2">
      <c r="A13" s="26" t="s">
        <v>206</v>
      </c>
      <c r="F13" s="26">
        <v>3</v>
      </c>
      <c r="H13" s="26">
        <v>4</v>
      </c>
      <c r="J13" s="26">
        <v>1</v>
      </c>
      <c r="L13" s="63" t="s">
        <v>277</v>
      </c>
      <c r="N13" s="63" t="s">
        <v>277</v>
      </c>
      <c r="P13" s="112" t="s">
        <v>277</v>
      </c>
      <c r="Q13" s="112"/>
      <c r="R13" s="112">
        <v>5</v>
      </c>
    </row>
    <row r="14" spans="1:18" s="26" customFormat="1" ht="12.75" customHeight="1" x14ac:dyDescent="0.2">
      <c r="A14" s="26" t="s">
        <v>207</v>
      </c>
      <c r="P14" s="112"/>
      <c r="Q14" s="112"/>
      <c r="R14" s="112"/>
    </row>
    <row r="15" spans="1:18" s="26" customFormat="1" ht="12.75" customHeight="1" x14ac:dyDescent="0.2">
      <c r="A15" s="27" t="s">
        <v>208</v>
      </c>
      <c r="P15" s="112"/>
      <c r="Q15" s="112"/>
      <c r="R15" s="112"/>
    </row>
    <row r="16" spans="1:18" s="26" customFormat="1" ht="12.75" customHeight="1" x14ac:dyDescent="0.2">
      <c r="A16" s="27" t="s">
        <v>203</v>
      </c>
      <c r="H16" s="32"/>
      <c r="J16" s="32"/>
      <c r="L16" s="114"/>
      <c r="N16" s="114"/>
      <c r="P16" s="112"/>
      <c r="Q16" s="112"/>
      <c r="R16" s="112"/>
    </row>
    <row r="17" spans="1:18" s="26" customFormat="1" ht="12.75" customHeight="1" x14ac:dyDescent="0.2">
      <c r="A17" s="27"/>
      <c r="H17" s="32"/>
      <c r="J17" s="32"/>
      <c r="L17" s="114"/>
      <c r="N17" s="114"/>
      <c r="P17" s="112"/>
      <c r="Q17" s="112"/>
      <c r="R17" s="112"/>
    </row>
    <row r="18" spans="1:18" s="26" customFormat="1" ht="12.75" customHeight="1" x14ac:dyDescent="0.2">
      <c r="A18" s="26" t="s">
        <v>204</v>
      </c>
      <c r="F18" s="26">
        <v>5</v>
      </c>
      <c r="H18" s="26">
        <v>1</v>
      </c>
      <c r="J18" s="26">
        <v>2</v>
      </c>
      <c r="L18" s="26">
        <v>3</v>
      </c>
      <c r="N18" s="26">
        <v>2</v>
      </c>
      <c r="P18" s="112" t="s">
        <v>277</v>
      </c>
      <c r="R18" s="112">
        <v>8</v>
      </c>
    </row>
    <row r="19" spans="1:18" s="26" customFormat="1" ht="12.75" customHeight="1" x14ac:dyDescent="0.2">
      <c r="A19" s="27" t="s">
        <v>205</v>
      </c>
      <c r="B19" s="27"/>
      <c r="C19" s="27"/>
      <c r="H19" s="27"/>
      <c r="I19" s="27"/>
      <c r="J19" s="27"/>
      <c r="K19" s="27"/>
      <c r="L19" s="27"/>
      <c r="M19" s="27"/>
      <c r="N19" s="27"/>
      <c r="O19" s="27"/>
      <c r="P19" s="112"/>
      <c r="Q19" s="27"/>
      <c r="R19" s="113"/>
    </row>
    <row r="20" spans="1:18" s="26" customFormat="1" ht="12.75" customHeight="1" x14ac:dyDescent="0.2">
      <c r="A20" s="27" t="s">
        <v>203</v>
      </c>
      <c r="B20" s="27"/>
      <c r="C20" s="27"/>
      <c r="H20" s="32"/>
      <c r="P20" s="112"/>
      <c r="Q20" s="112"/>
      <c r="R20" s="112"/>
    </row>
    <row r="21" spans="1:18" s="26" customFormat="1" ht="12.75" customHeight="1" x14ac:dyDescent="0.2">
      <c r="A21" s="27"/>
      <c r="B21" s="27"/>
      <c r="C21" s="27"/>
      <c r="H21" s="32"/>
      <c r="P21" s="112"/>
      <c r="Q21" s="112"/>
      <c r="R21" s="112"/>
    </row>
    <row r="22" spans="1:18" s="26" customFormat="1" ht="12.75" customHeight="1" x14ac:dyDescent="0.2">
      <c r="A22" s="26" t="s">
        <v>209</v>
      </c>
      <c r="F22" s="63" t="s">
        <v>277</v>
      </c>
      <c r="H22" s="63" t="s">
        <v>277</v>
      </c>
      <c r="J22" s="63" t="s">
        <v>277</v>
      </c>
      <c r="L22" s="63" t="s">
        <v>277</v>
      </c>
      <c r="N22" s="63" t="s">
        <v>277</v>
      </c>
      <c r="P22" s="112" t="s">
        <v>277</v>
      </c>
      <c r="Q22" s="112"/>
      <c r="R22" s="112" t="s">
        <v>277</v>
      </c>
    </row>
    <row r="23" spans="1:18" s="26" customFormat="1" ht="12.75" customHeight="1" x14ac:dyDescent="0.2">
      <c r="A23" s="26" t="s">
        <v>207</v>
      </c>
      <c r="P23" s="112"/>
      <c r="Q23" s="112"/>
      <c r="R23" s="112"/>
    </row>
    <row r="24" spans="1:18" s="26" customFormat="1" ht="12.75" customHeight="1" x14ac:dyDescent="0.2">
      <c r="A24" s="27" t="s">
        <v>210</v>
      </c>
      <c r="P24" s="112"/>
      <c r="Q24" s="112"/>
      <c r="R24" s="112"/>
    </row>
    <row r="25" spans="1:18" s="26" customFormat="1" ht="12.75" customHeight="1" x14ac:dyDescent="0.2">
      <c r="A25" s="27" t="s">
        <v>203</v>
      </c>
      <c r="F25" s="114"/>
      <c r="H25" s="114"/>
      <c r="J25" s="114"/>
      <c r="L25" s="114"/>
      <c r="N25" s="114"/>
      <c r="P25" s="111"/>
      <c r="Q25" s="112"/>
      <c r="R25" s="111"/>
    </row>
    <row r="27" spans="1:18" s="26" customFormat="1" ht="12.75" customHeight="1" x14ac:dyDescent="0.25">
      <c r="A27" s="343" t="s">
        <v>427</v>
      </c>
      <c r="B27" s="343"/>
      <c r="C27" s="343"/>
      <c r="D27" s="343"/>
      <c r="E27" s="343"/>
      <c r="F27" s="343">
        <v>47</v>
      </c>
      <c r="G27" s="343"/>
      <c r="H27" s="343">
        <v>12</v>
      </c>
      <c r="I27" s="343"/>
      <c r="J27" s="343">
        <v>8</v>
      </c>
      <c r="K27" s="343"/>
      <c r="L27" s="343">
        <v>12</v>
      </c>
      <c r="M27" s="343"/>
      <c r="N27" s="343">
        <v>34</v>
      </c>
      <c r="O27" s="343"/>
      <c r="P27" s="356" t="s">
        <v>277</v>
      </c>
      <c r="Q27" s="356"/>
      <c r="R27" s="356">
        <v>66</v>
      </c>
    </row>
    <row r="28" spans="1:18" s="26" customFormat="1" ht="12.75" customHeight="1" x14ac:dyDescent="0.2">
      <c r="P28" s="112"/>
      <c r="Q28" s="112"/>
      <c r="R28" s="112"/>
    </row>
    <row r="29" spans="1:18" s="26" customFormat="1" ht="12.75" customHeight="1" x14ac:dyDescent="0.2">
      <c r="L29" s="32"/>
      <c r="N29" s="32"/>
      <c r="P29" s="112"/>
      <c r="Q29" s="112"/>
      <c r="R29" s="112"/>
    </row>
    <row r="30" spans="1:18" s="26" customFormat="1" ht="12.75" customHeight="1" x14ac:dyDescent="0.2">
      <c r="H30" s="32"/>
      <c r="I30" s="32"/>
      <c r="J30" s="32"/>
      <c r="K30" s="32"/>
      <c r="L30" s="32"/>
      <c r="M30" s="32"/>
      <c r="N30" s="32"/>
      <c r="P30" s="112"/>
      <c r="Q30" s="112"/>
      <c r="R30" s="112"/>
    </row>
    <row r="31" spans="1:18" s="26" customFormat="1" ht="12.75" customHeight="1" x14ac:dyDescent="0.2">
      <c r="A31" s="26" t="s">
        <v>211</v>
      </c>
      <c r="F31" s="26">
        <v>200</v>
      </c>
      <c r="H31" s="63" t="s">
        <v>277</v>
      </c>
      <c r="J31" s="63" t="s">
        <v>277</v>
      </c>
      <c r="L31" s="63" t="s">
        <v>277</v>
      </c>
      <c r="N31" s="63" t="s">
        <v>277</v>
      </c>
      <c r="P31" s="112">
        <v>200</v>
      </c>
      <c r="Q31" s="112"/>
      <c r="R31" s="112">
        <v>200</v>
      </c>
    </row>
    <row r="32" spans="1:18" s="26" customFormat="1" ht="12.75" customHeight="1" x14ac:dyDescent="0.2">
      <c r="A32" s="26" t="s">
        <v>207</v>
      </c>
      <c r="P32" s="112"/>
      <c r="Q32" s="112"/>
      <c r="R32" s="112"/>
    </row>
    <row r="33" spans="1:18" s="26" customFormat="1" ht="12.75" customHeight="1" x14ac:dyDescent="0.2">
      <c r="A33" s="27" t="s">
        <v>413</v>
      </c>
      <c r="P33" s="112"/>
      <c r="Q33" s="112"/>
      <c r="R33" s="112"/>
    </row>
    <row r="34" spans="1:18" s="26" customFormat="1" ht="12.75" customHeight="1" x14ac:dyDescent="0.2">
      <c r="A34" s="27" t="s">
        <v>203</v>
      </c>
      <c r="H34" s="114"/>
      <c r="I34" s="32"/>
      <c r="J34" s="114"/>
      <c r="K34" s="32"/>
      <c r="L34" s="114"/>
      <c r="M34" s="32"/>
      <c r="N34" s="114"/>
      <c r="P34" s="112"/>
      <c r="Q34" s="112"/>
      <c r="R34" s="112"/>
    </row>
    <row r="35" spans="1:18" s="26" customFormat="1" ht="12.75" customHeight="1" x14ac:dyDescent="0.2">
      <c r="H35" s="32"/>
      <c r="J35" s="32"/>
      <c r="L35" s="32"/>
      <c r="M35" s="32"/>
      <c r="N35" s="32"/>
      <c r="P35" s="112"/>
      <c r="Q35" s="112"/>
      <c r="R35" s="112"/>
    </row>
    <row r="36" spans="1:18" s="26" customFormat="1" ht="12.75" customHeight="1" x14ac:dyDescent="0.2">
      <c r="A36" s="26" t="s">
        <v>212</v>
      </c>
      <c r="F36" s="63" t="s">
        <v>277</v>
      </c>
      <c r="H36" s="63" t="s">
        <v>277</v>
      </c>
      <c r="J36" s="63" t="s">
        <v>277</v>
      </c>
      <c r="L36" s="63" t="s">
        <v>277</v>
      </c>
      <c r="N36" s="63" t="s">
        <v>277</v>
      </c>
      <c r="P36" s="112" t="s">
        <v>277</v>
      </c>
      <c r="Q36" s="112"/>
      <c r="R36" s="112" t="s">
        <v>277</v>
      </c>
    </row>
    <row r="37" spans="1:18" s="26" customFormat="1" ht="12.75" customHeight="1" x14ac:dyDescent="0.2">
      <c r="A37" s="26" t="s">
        <v>213</v>
      </c>
      <c r="P37" s="112"/>
      <c r="Q37" s="112"/>
      <c r="R37" s="112"/>
    </row>
    <row r="38" spans="1:18" s="26" customFormat="1" ht="12.75" customHeight="1" x14ac:dyDescent="0.2">
      <c r="A38" s="27" t="s">
        <v>214</v>
      </c>
      <c r="P38" s="112"/>
      <c r="Q38" s="112"/>
      <c r="R38" s="112"/>
    </row>
    <row r="39" spans="1:18" s="26" customFormat="1" ht="12.75" customHeight="1" x14ac:dyDescent="0.2">
      <c r="A39" s="88" t="s">
        <v>215</v>
      </c>
      <c r="B39" s="29"/>
      <c r="C39" s="29"/>
      <c r="D39" s="29"/>
      <c r="E39" s="29"/>
      <c r="F39" s="115"/>
      <c r="G39" s="29"/>
      <c r="H39" s="115"/>
      <c r="I39" s="115"/>
      <c r="J39" s="115"/>
      <c r="K39" s="115"/>
      <c r="L39" s="115"/>
      <c r="M39" s="115"/>
      <c r="N39" s="115"/>
      <c r="O39" s="29"/>
      <c r="P39" s="116"/>
      <c r="Q39" s="117"/>
      <c r="R39" s="116"/>
    </row>
    <row r="40" spans="1:18" s="26" customFormat="1" ht="12.75" customHeight="1" x14ac:dyDescent="0.25">
      <c r="A40" s="261" t="s">
        <v>427</v>
      </c>
      <c r="B40" s="261"/>
      <c r="C40" s="261"/>
      <c r="D40" s="261"/>
      <c r="E40" s="261"/>
      <c r="F40" s="261">
        <v>200</v>
      </c>
      <c r="G40" s="261"/>
      <c r="H40" s="357" t="s">
        <v>277</v>
      </c>
      <c r="I40" s="261"/>
      <c r="J40" s="357" t="s">
        <v>277</v>
      </c>
      <c r="K40" s="261"/>
      <c r="L40" s="357" t="s">
        <v>277</v>
      </c>
      <c r="M40" s="261"/>
      <c r="N40" s="357" t="s">
        <v>277</v>
      </c>
      <c r="O40" s="261"/>
      <c r="P40" s="358">
        <v>200</v>
      </c>
      <c r="Q40" s="358"/>
      <c r="R40" s="358">
        <v>200</v>
      </c>
    </row>
    <row r="41" spans="1:18" s="26" customFormat="1" ht="12.75" customHeight="1" x14ac:dyDescent="0.2">
      <c r="P41" s="112"/>
      <c r="Q41" s="112"/>
      <c r="R41" s="112"/>
    </row>
    <row r="42" spans="1:18" s="26" customFormat="1" ht="12.75" customHeight="1" x14ac:dyDescent="0.2">
      <c r="H42" s="32"/>
      <c r="P42" s="112"/>
      <c r="Q42" s="112"/>
      <c r="R42" s="112"/>
    </row>
    <row r="43" spans="1:18" s="26" customFormat="1" ht="12.75" customHeight="1" x14ac:dyDescent="0.25">
      <c r="A43" s="261" t="s">
        <v>278</v>
      </c>
      <c r="B43" s="261"/>
      <c r="C43" s="261"/>
      <c r="D43" s="261"/>
      <c r="E43" s="261"/>
      <c r="F43" s="261">
        <v>247</v>
      </c>
      <c r="G43" s="261"/>
      <c r="H43" s="261">
        <v>12</v>
      </c>
      <c r="I43" s="261"/>
      <c r="J43" s="261">
        <v>8</v>
      </c>
      <c r="K43" s="261"/>
      <c r="L43" s="261">
        <v>12</v>
      </c>
      <c r="M43" s="261"/>
      <c r="N43" s="261">
        <v>34</v>
      </c>
      <c r="O43" s="261"/>
      <c r="P43" s="358">
        <v>200</v>
      </c>
      <c r="Q43" s="358"/>
      <c r="R43" s="358">
        <v>266</v>
      </c>
    </row>
    <row r="44" spans="1:18" s="26" customFormat="1" ht="12.75" customHeight="1" x14ac:dyDescent="0.2">
      <c r="P44" s="112"/>
      <c r="Q44" s="112"/>
      <c r="R44" s="112"/>
    </row>
    <row r="45" spans="1:18" s="26" customFormat="1" ht="12.75" customHeight="1" x14ac:dyDescent="0.2">
      <c r="A45" s="26" t="s">
        <v>216</v>
      </c>
      <c r="F45" s="63" t="s">
        <v>277</v>
      </c>
      <c r="H45" s="26">
        <v>2</v>
      </c>
      <c r="J45" s="26">
        <v>8</v>
      </c>
      <c r="L45" s="26">
        <v>12</v>
      </c>
      <c r="N45" s="26">
        <v>34</v>
      </c>
      <c r="P45" s="112" t="s">
        <v>277</v>
      </c>
      <c r="Q45" s="112"/>
      <c r="R45" s="112" t="s">
        <v>277</v>
      </c>
    </row>
    <row r="46" spans="1:18" s="26" customFormat="1" ht="12.75" customHeight="1" x14ac:dyDescent="0.2">
      <c r="A46" s="88" t="s">
        <v>217</v>
      </c>
      <c r="B46" s="29"/>
      <c r="C46" s="29"/>
      <c r="D46" s="29"/>
      <c r="E46" s="29"/>
      <c r="F46" s="29"/>
      <c r="G46" s="29"/>
      <c r="H46" s="29"/>
      <c r="I46" s="29"/>
      <c r="J46" s="29"/>
      <c r="K46" s="29"/>
      <c r="L46" s="29"/>
      <c r="M46" s="29"/>
      <c r="N46" s="29"/>
      <c r="O46" s="29"/>
      <c r="P46" s="116"/>
      <c r="Q46" s="117"/>
      <c r="R46" s="116"/>
    </row>
    <row r="47" spans="1:18" s="26" customFormat="1" ht="12.75" customHeight="1" x14ac:dyDescent="0.2">
      <c r="P47" s="112"/>
      <c r="Q47" s="112"/>
    </row>
    <row r="48" spans="1:18" s="26" customFormat="1" ht="12.75" customHeight="1" x14ac:dyDescent="0.2">
      <c r="A48" s="26" t="s">
        <v>453</v>
      </c>
    </row>
    <row r="49" spans="1:18" s="26" customFormat="1" ht="12.75" customHeight="1" x14ac:dyDescent="0.2">
      <c r="A49" s="26" t="s">
        <v>218</v>
      </c>
    </row>
    <row r="50" spans="1:18" s="26" customFormat="1" ht="11.4" x14ac:dyDescent="0.2">
      <c r="A50" s="27" t="s">
        <v>383</v>
      </c>
    </row>
    <row r="51" spans="1:18" s="26" customFormat="1" ht="11.4" x14ac:dyDescent="0.2">
      <c r="A51" s="27" t="s">
        <v>219</v>
      </c>
    </row>
    <row r="52" spans="1:18" s="26" customFormat="1" ht="11.4" x14ac:dyDescent="0.2"/>
    <row r="53" spans="1:18" s="26" customFormat="1" ht="11.4" x14ac:dyDescent="0.2">
      <c r="A53" s="26" t="s">
        <v>385</v>
      </c>
    </row>
    <row r="54" spans="1:18" s="26" customFormat="1" ht="11.4" x14ac:dyDescent="0.2">
      <c r="A54" s="26" t="s">
        <v>386</v>
      </c>
    </row>
    <row r="55" spans="1:18" s="26" customFormat="1" ht="11.4" x14ac:dyDescent="0.2"/>
    <row r="56" spans="1:18" s="26" customFormat="1" ht="11.4" x14ac:dyDescent="0.2"/>
    <row r="57" spans="1:18" x14ac:dyDescent="0.25">
      <c r="A57" s="26"/>
      <c r="B57" s="26"/>
      <c r="C57" s="26"/>
      <c r="D57" s="26"/>
      <c r="E57" s="26"/>
      <c r="F57" s="26"/>
      <c r="G57" s="26"/>
      <c r="H57" s="26"/>
      <c r="I57" s="26"/>
      <c r="J57" s="26"/>
      <c r="K57" s="26"/>
      <c r="L57" s="26"/>
      <c r="M57" s="26"/>
      <c r="N57" s="26"/>
      <c r="O57" s="26"/>
      <c r="P57" s="26"/>
      <c r="Q57" s="26"/>
      <c r="R57" s="26"/>
    </row>
    <row r="58" spans="1:18" x14ac:dyDescent="0.25">
      <c r="A58" s="26"/>
      <c r="B58" s="26"/>
      <c r="C58" s="26"/>
      <c r="D58" s="26"/>
      <c r="E58" s="26"/>
      <c r="F58" s="26"/>
      <c r="G58" s="26"/>
      <c r="H58" s="26"/>
      <c r="I58" s="26"/>
      <c r="J58" s="26"/>
      <c r="K58" s="26"/>
      <c r="L58" s="26"/>
      <c r="M58" s="26"/>
      <c r="N58" s="26"/>
      <c r="O58" s="26"/>
      <c r="P58" s="26"/>
      <c r="Q58" s="26"/>
      <c r="R58" s="26"/>
    </row>
    <row r="59" spans="1:18" x14ac:dyDescent="0.25">
      <c r="A59" s="26"/>
      <c r="B59" s="26"/>
      <c r="C59" s="26"/>
      <c r="D59" s="26"/>
      <c r="E59" s="26"/>
      <c r="F59" s="26"/>
      <c r="G59" s="26"/>
      <c r="H59" s="26"/>
      <c r="I59" s="26"/>
      <c r="J59" s="26"/>
      <c r="K59" s="26"/>
      <c r="L59" s="26"/>
      <c r="M59" s="26"/>
      <c r="N59" s="26"/>
      <c r="O59" s="26"/>
      <c r="P59" s="26"/>
      <c r="Q59" s="26"/>
      <c r="R59" s="26"/>
    </row>
    <row r="60" spans="1:18" x14ac:dyDescent="0.25">
      <c r="A60" s="26"/>
      <c r="B60" s="26"/>
      <c r="C60" s="26"/>
      <c r="D60" s="26"/>
      <c r="E60" s="26"/>
      <c r="F60" s="26"/>
      <c r="G60" s="26"/>
      <c r="H60" s="26"/>
      <c r="I60" s="26"/>
      <c r="J60" s="26"/>
      <c r="K60" s="26"/>
      <c r="L60" s="26"/>
      <c r="M60" s="26"/>
      <c r="N60" s="26"/>
      <c r="O60" s="26"/>
      <c r="P60" s="26"/>
      <c r="Q60" s="26"/>
      <c r="R60" s="26"/>
    </row>
    <row r="61" spans="1:18" x14ac:dyDescent="0.25">
      <c r="A61" s="26"/>
      <c r="B61" s="26"/>
      <c r="C61" s="26"/>
      <c r="D61" s="26"/>
      <c r="E61" s="26"/>
      <c r="F61" s="26"/>
      <c r="G61" s="26"/>
      <c r="H61" s="26"/>
      <c r="I61" s="26"/>
      <c r="J61" s="26"/>
      <c r="K61" s="26"/>
      <c r="L61" s="26"/>
      <c r="M61" s="26"/>
      <c r="N61" s="26"/>
      <c r="O61" s="26"/>
      <c r="P61" s="26"/>
      <c r="Q61" s="26"/>
      <c r="R61" s="26"/>
    </row>
    <row r="62" spans="1:18" x14ac:dyDescent="0.25">
      <c r="A62" s="26"/>
      <c r="B62" s="26"/>
      <c r="C62" s="26"/>
      <c r="D62" s="26"/>
      <c r="E62" s="26"/>
      <c r="F62" s="26"/>
      <c r="G62" s="26"/>
      <c r="H62" s="26"/>
      <c r="I62" s="26"/>
      <c r="J62" s="26"/>
      <c r="K62" s="26"/>
      <c r="L62" s="26"/>
      <c r="M62" s="26"/>
      <c r="N62" s="26"/>
      <c r="O62" s="26"/>
      <c r="P62" s="26"/>
      <c r="Q62" s="26"/>
      <c r="R62" s="26"/>
    </row>
    <row r="63" spans="1:18" x14ac:dyDescent="0.25">
      <c r="A63" s="26"/>
      <c r="B63" s="26"/>
      <c r="C63" s="26"/>
      <c r="D63" s="26"/>
      <c r="E63" s="26"/>
    </row>
    <row r="64" spans="1:18" x14ac:dyDescent="0.25">
      <c r="A64" s="26"/>
      <c r="B64" s="26"/>
      <c r="C64" s="26"/>
      <c r="D64" s="26"/>
      <c r="E64" s="26"/>
    </row>
    <row r="65" spans="1:5" x14ac:dyDescent="0.25">
      <c r="A65" s="26"/>
      <c r="B65" s="26"/>
      <c r="C65" s="26"/>
      <c r="D65" s="26"/>
      <c r="E65" s="26"/>
    </row>
    <row r="66" spans="1:5" x14ac:dyDescent="0.25">
      <c r="A66" s="26"/>
      <c r="B66" s="26"/>
      <c r="C66" s="26"/>
      <c r="D66" s="26"/>
      <c r="E66" s="26"/>
    </row>
  </sheetData>
  <pageMargins left="0.7" right="0.7" top="0.75" bottom="0.75" header="0.3" footer="0.3"/>
  <pageSetup paperSize="9"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58"/>
  <sheetViews>
    <sheetView showGridLines="0" zoomScaleNormal="100" zoomScaleSheetLayoutView="100" workbookViewId="0">
      <pane ySplit="7" topLeftCell="A8" activePane="bottomLeft" state="frozen"/>
      <selection pane="bottomLeft"/>
    </sheetView>
  </sheetViews>
  <sheetFormatPr defaultRowHeight="13.2" x14ac:dyDescent="0.25"/>
  <cols>
    <col min="2" max="2" width="2" customWidth="1"/>
    <col min="3" max="3" width="2.44140625" customWidth="1"/>
    <col min="4" max="4" width="9.109375" hidden="1" customWidth="1"/>
    <col min="5" max="5" width="4.5546875" customWidth="1"/>
    <col min="6" max="6" width="6.109375" customWidth="1"/>
    <col min="7" max="7" width="32.44140625" customWidth="1"/>
    <col min="9" max="9" width="3.5546875" customWidth="1"/>
    <col min="11" max="11" width="2.5546875" customWidth="1"/>
    <col min="13" max="13" width="2.5546875" customWidth="1"/>
    <col min="14" max="14" width="4.5546875" customWidth="1"/>
  </cols>
  <sheetData>
    <row r="1" spans="1:15" x14ac:dyDescent="0.25">
      <c r="A1" s="1" t="s">
        <v>188</v>
      </c>
      <c r="B1" s="3"/>
      <c r="C1" s="3"/>
      <c r="D1" s="3"/>
      <c r="E1" s="1" t="s">
        <v>743</v>
      </c>
      <c r="F1" s="1"/>
      <c r="G1" s="3"/>
      <c r="H1" s="3"/>
      <c r="I1" s="3"/>
      <c r="J1" s="3"/>
      <c r="K1" s="3"/>
      <c r="L1" s="3"/>
      <c r="M1" s="3"/>
      <c r="N1" s="3"/>
      <c r="O1" s="3"/>
    </row>
    <row r="2" spans="1:15" x14ac:dyDescent="0.25">
      <c r="A2" s="3"/>
      <c r="B2" s="3"/>
      <c r="C2" s="3"/>
      <c r="D2" s="3"/>
      <c r="E2" s="39" t="s">
        <v>744</v>
      </c>
      <c r="F2" s="3"/>
      <c r="G2" s="3"/>
      <c r="H2" s="3"/>
      <c r="I2" s="3"/>
      <c r="J2" s="3"/>
      <c r="K2" s="3"/>
      <c r="L2" s="3"/>
      <c r="M2" s="3"/>
      <c r="N2" s="3"/>
      <c r="O2" s="3"/>
    </row>
    <row r="3" spans="1:15" x14ac:dyDescent="0.25">
      <c r="A3" s="8"/>
      <c r="B3" s="8"/>
      <c r="C3" s="8"/>
      <c r="D3" s="8"/>
      <c r="E3" s="8"/>
      <c r="F3" s="8"/>
      <c r="G3" s="8"/>
      <c r="H3" s="8"/>
      <c r="I3" s="8"/>
      <c r="J3" s="8"/>
      <c r="K3" s="8"/>
      <c r="L3" s="8"/>
      <c r="M3" s="8"/>
      <c r="N3" s="8"/>
      <c r="O3" s="3"/>
    </row>
    <row r="4" spans="1:15" x14ac:dyDescent="0.25">
      <c r="A4" s="2" t="s">
        <v>18</v>
      </c>
      <c r="B4" s="2"/>
      <c r="C4" s="2"/>
      <c r="D4" s="2"/>
      <c r="E4" s="2"/>
      <c r="F4" s="2"/>
      <c r="G4" s="2" t="s">
        <v>129</v>
      </c>
      <c r="H4" s="2" t="s">
        <v>131</v>
      </c>
      <c r="I4" s="2"/>
      <c r="J4" s="2" t="s">
        <v>130</v>
      </c>
      <c r="K4" s="2"/>
      <c r="L4" s="2"/>
      <c r="M4" s="2"/>
      <c r="N4" s="35"/>
      <c r="O4" s="35"/>
    </row>
    <row r="5" spans="1:15" ht="13.8" x14ac:dyDescent="0.25">
      <c r="A5" s="34" t="s">
        <v>22</v>
      </c>
      <c r="B5" s="2"/>
      <c r="C5" s="2"/>
      <c r="D5" s="2"/>
      <c r="E5" s="2"/>
      <c r="F5" s="2"/>
      <c r="G5" s="34" t="s">
        <v>132</v>
      </c>
      <c r="H5" s="2" t="s">
        <v>224</v>
      </c>
      <c r="I5" s="2"/>
      <c r="J5" s="102" t="s">
        <v>133</v>
      </c>
      <c r="K5" s="9"/>
      <c r="L5" s="9"/>
      <c r="M5" s="2"/>
      <c r="N5" s="35"/>
      <c r="O5" s="35"/>
    </row>
    <row r="6" spans="1:15" x14ac:dyDescent="0.25">
      <c r="A6" s="2"/>
      <c r="B6" s="2"/>
      <c r="C6" s="2"/>
      <c r="D6" s="2"/>
      <c r="E6" s="2"/>
      <c r="F6" s="2"/>
      <c r="G6" s="2"/>
      <c r="H6" s="34" t="s">
        <v>136</v>
      </c>
      <c r="I6" s="2"/>
      <c r="J6" s="2" t="s">
        <v>134</v>
      </c>
      <c r="K6" s="2"/>
      <c r="L6" s="2" t="s">
        <v>135</v>
      </c>
      <c r="M6" s="2"/>
      <c r="N6" s="35"/>
      <c r="O6" s="35"/>
    </row>
    <row r="7" spans="1:15" ht="13.8" x14ac:dyDescent="0.25">
      <c r="A7" s="9"/>
      <c r="B7" s="9"/>
      <c r="C7" s="9"/>
      <c r="D7" s="9"/>
      <c r="E7" s="9"/>
      <c r="F7" s="9"/>
      <c r="G7" s="9"/>
      <c r="H7" s="102" t="s">
        <v>396</v>
      </c>
      <c r="I7" s="9"/>
      <c r="J7" s="102" t="s">
        <v>137</v>
      </c>
      <c r="K7" s="9"/>
      <c r="L7" s="102" t="s">
        <v>138</v>
      </c>
      <c r="M7" s="9"/>
      <c r="N7" s="44"/>
      <c r="O7" s="35"/>
    </row>
    <row r="8" spans="1:15" x14ac:dyDescent="0.25">
      <c r="A8" s="2"/>
      <c r="B8" s="2"/>
      <c r="C8" s="2"/>
      <c r="D8" s="2"/>
      <c r="E8" s="2"/>
      <c r="F8" s="2"/>
      <c r="G8" s="2"/>
      <c r="H8" s="50"/>
      <c r="I8" s="2"/>
      <c r="J8" s="50"/>
      <c r="K8" s="50"/>
      <c r="L8" s="50"/>
      <c r="M8" s="50"/>
      <c r="N8" s="35"/>
      <c r="O8" s="35"/>
    </row>
    <row r="9" spans="1:15" x14ac:dyDescent="0.25">
      <c r="A9" s="2" t="s">
        <v>39</v>
      </c>
      <c r="B9" s="2"/>
      <c r="C9" s="2"/>
      <c r="D9" s="2"/>
      <c r="E9" s="2"/>
      <c r="F9" s="2"/>
      <c r="G9" s="2" t="s">
        <v>139</v>
      </c>
      <c r="H9" s="50" t="s">
        <v>142</v>
      </c>
      <c r="I9" s="2"/>
      <c r="J9" s="51" t="s">
        <v>140</v>
      </c>
      <c r="K9" s="50"/>
      <c r="L9" s="50" t="s">
        <v>141</v>
      </c>
      <c r="M9" s="50"/>
      <c r="N9" s="35"/>
      <c r="O9" s="35"/>
    </row>
    <row r="10" spans="1:15" x14ac:dyDescent="0.25">
      <c r="A10" s="2"/>
      <c r="B10" s="2"/>
      <c r="C10" s="2"/>
      <c r="D10" s="2"/>
      <c r="E10" s="2"/>
      <c r="F10" s="2"/>
      <c r="G10" s="34" t="s">
        <v>143</v>
      </c>
      <c r="H10" s="50" t="s">
        <v>145</v>
      </c>
      <c r="I10" s="2"/>
      <c r="J10" s="51"/>
      <c r="K10" s="50"/>
      <c r="L10" s="103" t="s">
        <v>144</v>
      </c>
      <c r="M10" s="50"/>
      <c r="N10" s="35"/>
      <c r="O10" s="35"/>
    </row>
    <row r="11" spans="1:15" x14ac:dyDescent="0.25">
      <c r="A11" s="2"/>
      <c r="B11" s="2"/>
      <c r="C11" s="2"/>
      <c r="D11" s="2"/>
      <c r="E11" s="2"/>
      <c r="F11" s="2"/>
      <c r="G11" s="2"/>
      <c r="H11" s="50"/>
      <c r="I11" s="2"/>
      <c r="J11" s="51"/>
      <c r="K11" s="50"/>
      <c r="L11" s="50"/>
      <c r="M11" s="50"/>
      <c r="N11" s="35"/>
      <c r="O11" s="35"/>
    </row>
    <row r="12" spans="1:15" x14ac:dyDescent="0.25">
      <c r="A12" s="2" t="s">
        <v>40</v>
      </c>
      <c r="B12" s="2"/>
      <c r="C12" s="2"/>
      <c r="D12" s="2"/>
      <c r="E12" s="2"/>
      <c r="F12" s="2"/>
      <c r="G12" s="2" t="s">
        <v>139</v>
      </c>
      <c r="H12" s="50" t="s">
        <v>147</v>
      </c>
      <c r="I12" s="2"/>
      <c r="J12" s="51" t="s">
        <v>146</v>
      </c>
      <c r="K12" s="50"/>
      <c r="L12" s="50" t="s">
        <v>141</v>
      </c>
      <c r="M12" s="50"/>
      <c r="N12" s="35"/>
      <c r="O12" s="35"/>
    </row>
    <row r="13" spans="1:15" x14ac:dyDescent="0.25">
      <c r="A13" s="2"/>
      <c r="B13" s="2"/>
      <c r="C13" s="2"/>
      <c r="D13" s="2"/>
      <c r="E13" s="2"/>
      <c r="F13" s="2"/>
      <c r="G13" s="34" t="s">
        <v>143</v>
      </c>
      <c r="H13" s="50" t="s">
        <v>148</v>
      </c>
      <c r="I13" s="2"/>
      <c r="J13" s="51"/>
      <c r="K13" s="50"/>
      <c r="L13" s="103" t="s">
        <v>144</v>
      </c>
      <c r="M13" s="50"/>
      <c r="N13" s="35"/>
      <c r="O13" s="35"/>
    </row>
    <row r="14" spans="1:15" x14ac:dyDescent="0.25">
      <c r="A14" s="2"/>
      <c r="B14" s="2"/>
      <c r="C14" s="2"/>
      <c r="D14" s="2"/>
      <c r="E14" s="2"/>
      <c r="F14" s="2"/>
      <c r="G14" s="2"/>
      <c r="H14" s="50"/>
      <c r="I14" s="2"/>
      <c r="J14" s="51" t="s">
        <v>786</v>
      </c>
      <c r="K14" s="50"/>
      <c r="L14" s="50" t="s">
        <v>149</v>
      </c>
      <c r="M14" s="50"/>
      <c r="N14" s="35"/>
      <c r="O14" s="35"/>
    </row>
    <row r="15" spans="1:15" x14ac:dyDescent="0.25">
      <c r="A15" s="2"/>
      <c r="B15" s="2"/>
      <c r="C15" s="2"/>
      <c r="D15" s="2"/>
      <c r="E15" s="2"/>
      <c r="F15" s="2"/>
      <c r="G15" s="2"/>
      <c r="H15" s="50"/>
      <c r="I15" s="2"/>
      <c r="J15" s="51"/>
      <c r="K15" s="50"/>
      <c r="L15" s="103" t="s">
        <v>150</v>
      </c>
      <c r="M15" s="50"/>
      <c r="N15" s="35"/>
      <c r="O15" s="35"/>
    </row>
    <row r="16" spans="1:15" x14ac:dyDescent="0.25">
      <c r="A16" s="2"/>
      <c r="B16" s="2"/>
      <c r="C16" s="2"/>
      <c r="D16" s="2"/>
      <c r="E16" s="2"/>
      <c r="F16" s="2"/>
      <c r="G16" s="2"/>
      <c r="H16" s="50"/>
      <c r="I16" s="2"/>
      <c r="J16" s="51"/>
      <c r="K16" s="50"/>
      <c r="L16" s="50"/>
      <c r="M16" s="50"/>
      <c r="N16" s="35"/>
      <c r="O16" s="35"/>
    </row>
    <row r="17" spans="1:15" x14ac:dyDescent="0.25">
      <c r="A17" s="2" t="s">
        <v>41</v>
      </c>
      <c r="B17" s="2"/>
      <c r="C17" s="2"/>
      <c r="D17" s="2"/>
      <c r="E17" s="2"/>
      <c r="F17" s="2"/>
      <c r="G17" s="2" t="s">
        <v>139</v>
      </c>
      <c r="H17" s="50" t="s">
        <v>152</v>
      </c>
      <c r="I17" s="2"/>
      <c r="J17" s="51" t="s">
        <v>151</v>
      </c>
      <c r="K17" s="50"/>
      <c r="L17" s="50" t="s">
        <v>141</v>
      </c>
      <c r="M17" s="50"/>
      <c r="N17" s="35"/>
      <c r="O17" s="35"/>
    </row>
    <row r="18" spans="1:15" x14ac:dyDescent="0.25">
      <c r="A18" s="2"/>
      <c r="B18" s="2"/>
      <c r="C18" s="2"/>
      <c r="D18" s="2"/>
      <c r="E18" s="2"/>
      <c r="F18" s="2"/>
      <c r="G18" s="34" t="s">
        <v>143</v>
      </c>
      <c r="H18" s="50" t="s">
        <v>148</v>
      </c>
      <c r="I18" s="2"/>
      <c r="J18" s="51"/>
      <c r="K18" s="50"/>
      <c r="L18" s="103" t="s">
        <v>144</v>
      </c>
      <c r="M18" s="50"/>
      <c r="N18" s="35"/>
      <c r="O18" s="35"/>
    </row>
    <row r="19" spans="1:15" x14ac:dyDescent="0.25">
      <c r="A19" s="2"/>
      <c r="B19" s="2"/>
      <c r="C19" s="2"/>
      <c r="D19" s="2"/>
      <c r="E19" s="2"/>
      <c r="F19" s="2"/>
      <c r="G19" s="2"/>
      <c r="H19" s="50"/>
      <c r="I19" s="2"/>
      <c r="J19" s="51"/>
      <c r="K19" s="50"/>
      <c r="L19" s="50"/>
      <c r="M19" s="50"/>
      <c r="N19" s="35"/>
      <c r="O19" s="35"/>
    </row>
    <row r="20" spans="1:15" x14ac:dyDescent="0.25">
      <c r="A20" s="2" t="s">
        <v>105</v>
      </c>
      <c r="B20" s="2"/>
      <c r="C20" s="2"/>
      <c r="D20" s="2"/>
      <c r="E20" s="2"/>
      <c r="F20" s="2"/>
      <c r="G20" s="2" t="s">
        <v>139</v>
      </c>
      <c r="H20" s="50" t="s">
        <v>147</v>
      </c>
      <c r="I20" s="2"/>
      <c r="J20" s="51" t="s">
        <v>153</v>
      </c>
      <c r="K20" s="50"/>
      <c r="L20" s="50" t="s">
        <v>141</v>
      </c>
      <c r="M20" s="50"/>
      <c r="N20" s="35"/>
      <c r="O20" s="35"/>
    </row>
    <row r="21" spans="1:15" x14ac:dyDescent="0.25">
      <c r="A21" s="2"/>
      <c r="B21" s="2"/>
      <c r="C21" s="2"/>
      <c r="D21" s="2"/>
      <c r="E21" s="2"/>
      <c r="F21" s="2"/>
      <c r="G21" s="34" t="s">
        <v>143</v>
      </c>
      <c r="H21" s="50" t="s">
        <v>154</v>
      </c>
      <c r="I21" s="2"/>
      <c r="J21" s="51"/>
      <c r="K21" s="50"/>
      <c r="L21" s="103" t="s">
        <v>144</v>
      </c>
      <c r="M21" s="50"/>
      <c r="N21" s="35"/>
      <c r="O21" s="35"/>
    </row>
    <row r="22" spans="1:15" x14ac:dyDescent="0.25">
      <c r="A22" s="2"/>
      <c r="B22" s="2"/>
      <c r="C22" s="2"/>
      <c r="D22" s="2"/>
      <c r="E22" s="2"/>
      <c r="F22" s="2"/>
      <c r="G22" s="2"/>
      <c r="H22" s="2"/>
      <c r="I22" s="2"/>
      <c r="J22" s="2"/>
      <c r="K22" s="2"/>
      <c r="L22" s="2"/>
      <c r="M22" s="2"/>
      <c r="N22" s="35"/>
      <c r="O22" s="35"/>
    </row>
    <row r="23" spans="1:15" x14ac:dyDescent="0.25">
      <c r="A23" s="2" t="s">
        <v>42</v>
      </c>
      <c r="B23" s="2"/>
      <c r="C23" s="2"/>
      <c r="D23" s="2"/>
      <c r="E23" s="2"/>
      <c r="F23" s="2"/>
      <c r="G23" s="2" t="s">
        <v>139</v>
      </c>
      <c r="H23" s="50" t="s">
        <v>152</v>
      </c>
      <c r="I23" s="2"/>
      <c r="J23" s="51" t="s">
        <v>465</v>
      </c>
      <c r="K23" s="50"/>
      <c r="L23" s="50" t="s">
        <v>141</v>
      </c>
      <c r="M23" s="50"/>
      <c r="N23" s="35"/>
      <c r="O23" s="35"/>
    </row>
    <row r="24" spans="1:15" x14ac:dyDescent="0.25">
      <c r="A24" s="2"/>
      <c r="B24" s="2"/>
      <c r="C24" s="2"/>
      <c r="D24" s="2"/>
      <c r="E24" s="2"/>
      <c r="F24" s="2"/>
      <c r="G24" s="34" t="s">
        <v>143</v>
      </c>
      <c r="H24" s="50" t="s">
        <v>148</v>
      </c>
      <c r="I24" s="2"/>
      <c r="J24" s="51"/>
      <c r="K24" s="50"/>
      <c r="L24" s="103" t="s">
        <v>144</v>
      </c>
      <c r="M24" s="50"/>
      <c r="N24" s="35"/>
      <c r="O24" s="35"/>
    </row>
    <row r="25" spans="1:15" x14ac:dyDescent="0.25">
      <c r="A25" s="2"/>
      <c r="B25" s="2"/>
      <c r="C25" s="2"/>
      <c r="D25" s="2"/>
      <c r="E25" s="2"/>
      <c r="F25" s="2"/>
      <c r="G25" s="2"/>
      <c r="H25" s="50"/>
      <c r="I25" s="2"/>
      <c r="J25" s="51"/>
      <c r="K25" s="50"/>
      <c r="L25" s="50"/>
      <c r="M25" s="50"/>
      <c r="N25" s="35"/>
      <c r="O25" s="35"/>
    </row>
    <row r="26" spans="1:15" x14ac:dyDescent="0.25">
      <c r="A26" s="2" t="s">
        <v>43</v>
      </c>
      <c r="B26" s="2"/>
      <c r="C26" s="2"/>
      <c r="D26" s="2"/>
      <c r="E26" s="2"/>
      <c r="F26" s="2"/>
      <c r="G26" s="2" t="s">
        <v>139</v>
      </c>
      <c r="H26" s="50" t="s">
        <v>155</v>
      </c>
      <c r="I26" s="2"/>
      <c r="J26" s="51" t="s">
        <v>269</v>
      </c>
      <c r="K26" s="50"/>
      <c r="L26" s="50" t="s">
        <v>141</v>
      </c>
      <c r="M26" s="50"/>
      <c r="N26" s="35"/>
      <c r="O26" s="35"/>
    </row>
    <row r="27" spans="1:15" x14ac:dyDescent="0.25">
      <c r="A27" s="2"/>
      <c r="B27" s="2"/>
      <c r="C27" s="2"/>
      <c r="D27" s="2"/>
      <c r="E27" s="2"/>
      <c r="F27" s="2"/>
      <c r="G27" s="34" t="s">
        <v>143</v>
      </c>
      <c r="H27" s="50" t="s">
        <v>148</v>
      </c>
      <c r="I27" s="2"/>
      <c r="J27" s="51"/>
      <c r="K27" s="50"/>
      <c r="L27" s="103" t="s">
        <v>144</v>
      </c>
      <c r="M27" s="50"/>
      <c r="N27" s="35"/>
      <c r="O27" s="35"/>
    </row>
    <row r="28" spans="1:15" x14ac:dyDescent="0.25">
      <c r="A28" s="2"/>
      <c r="B28" s="2"/>
      <c r="C28" s="2"/>
      <c r="D28" s="2"/>
      <c r="E28" s="2"/>
      <c r="F28" s="2"/>
      <c r="G28" s="2"/>
      <c r="H28" s="50"/>
      <c r="I28" s="2"/>
      <c r="J28" s="51" t="s">
        <v>262</v>
      </c>
      <c r="K28" s="50"/>
      <c r="L28" s="50" t="s">
        <v>149</v>
      </c>
      <c r="M28" s="50"/>
      <c r="N28" s="35"/>
      <c r="O28" s="35"/>
    </row>
    <row r="29" spans="1:15" x14ac:dyDescent="0.25">
      <c r="A29" s="2"/>
      <c r="B29" s="2"/>
      <c r="C29" s="2"/>
      <c r="D29" s="2"/>
      <c r="E29" s="2"/>
      <c r="F29" s="2"/>
      <c r="G29" s="2"/>
      <c r="H29" s="50"/>
      <c r="I29" s="2"/>
      <c r="J29" s="51"/>
      <c r="K29" s="50"/>
      <c r="L29" s="103" t="s">
        <v>150</v>
      </c>
      <c r="M29" s="50"/>
      <c r="N29" s="35"/>
      <c r="O29" s="35"/>
    </row>
    <row r="30" spans="1:15" x14ac:dyDescent="0.25">
      <c r="A30" s="2"/>
      <c r="B30" s="2"/>
      <c r="C30" s="2"/>
      <c r="D30" s="2"/>
      <c r="E30" s="2"/>
      <c r="F30" s="2"/>
      <c r="G30" s="2"/>
      <c r="H30" s="50"/>
      <c r="I30" s="2"/>
      <c r="J30" s="51"/>
      <c r="K30" s="50"/>
      <c r="L30" s="50"/>
      <c r="M30" s="50"/>
      <c r="N30" s="35"/>
      <c r="O30" s="35"/>
    </row>
    <row r="31" spans="1:15" x14ac:dyDescent="0.25">
      <c r="A31" s="2" t="s">
        <v>111</v>
      </c>
      <c r="B31" s="2"/>
      <c r="C31" s="2"/>
      <c r="D31" s="2"/>
      <c r="E31" s="2"/>
      <c r="F31" s="2"/>
      <c r="G31" s="2" t="s">
        <v>139</v>
      </c>
      <c r="H31" s="50" t="s">
        <v>152</v>
      </c>
      <c r="I31" s="2"/>
      <c r="J31" s="51" t="s">
        <v>561</v>
      </c>
      <c r="K31" s="50"/>
      <c r="L31" s="50" t="s">
        <v>141</v>
      </c>
      <c r="M31" s="50"/>
      <c r="N31" s="35"/>
      <c r="O31" s="35"/>
    </row>
    <row r="32" spans="1:15" x14ac:dyDescent="0.25">
      <c r="A32" s="2"/>
      <c r="B32" s="2"/>
      <c r="C32" s="2"/>
      <c r="D32" s="2"/>
      <c r="E32" s="2"/>
      <c r="F32" s="2"/>
      <c r="G32" s="34" t="s">
        <v>143</v>
      </c>
      <c r="H32" s="50" t="s">
        <v>148</v>
      </c>
      <c r="I32" s="2"/>
      <c r="J32" s="51"/>
      <c r="K32" s="50"/>
      <c r="L32" s="103" t="s">
        <v>144</v>
      </c>
      <c r="M32" s="50"/>
      <c r="N32" s="35"/>
      <c r="O32" s="35"/>
    </row>
    <row r="33" spans="1:15" x14ac:dyDescent="0.25">
      <c r="A33" s="2"/>
      <c r="B33" s="2"/>
      <c r="C33" s="2"/>
      <c r="D33" s="2"/>
      <c r="E33" s="2"/>
      <c r="F33" s="2"/>
      <c r="G33" s="2"/>
      <c r="H33" s="50"/>
      <c r="I33" s="2"/>
      <c r="J33" s="51"/>
      <c r="K33" s="50"/>
      <c r="L33" s="50"/>
      <c r="M33" s="50"/>
      <c r="N33" s="35"/>
      <c r="O33" s="35"/>
    </row>
    <row r="34" spans="1:15" x14ac:dyDescent="0.25">
      <c r="A34" s="2" t="s">
        <v>30</v>
      </c>
      <c r="B34" s="2"/>
      <c r="C34" s="2"/>
      <c r="D34" s="2"/>
      <c r="E34" s="2"/>
      <c r="F34" s="2"/>
      <c r="G34" s="2" t="s">
        <v>139</v>
      </c>
      <c r="H34" s="50" t="s">
        <v>155</v>
      </c>
      <c r="I34" s="2"/>
      <c r="J34" s="51" t="s">
        <v>156</v>
      </c>
      <c r="K34" s="50"/>
      <c r="L34" s="50" t="s">
        <v>141</v>
      </c>
      <c r="M34" s="50"/>
      <c r="N34" s="35"/>
      <c r="O34" s="35"/>
    </row>
    <row r="35" spans="1:15" x14ac:dyDescent="0.25">
      <c r="A35" s="2"/>
      <c r="B35" s="2"/>
      <c r="C35" s="2"/>
      <c r="D35" s="2"/>
      <c r="E35" s="2"/>
      <c r="F35" s="2"/>
      <c r="G35" s="34" t="s">
        <v>143</v>
      </c>
      <c r="H35" s="50" t="s">
        <v>148</v>
      </c>
      <c r="I35" s="2"/>
      <c r="J35" s="51"/>
      <c r="K35" s="50"/>
      <c r="L35" s="103" t="s">
        <v>144</v>
      </c>
      <c r="M35" s="50"/>
      <c r="N35" s="35"/>
      <c r="O35" s="35"/>
    </row>
    <row r="36" spans="1:15" x14ac:dyDescent="0.25">
      <c r="A36" s="2"/>
      <c r="B36" s="2"/>
      <c r="C36" s="2"/>
      <c r="D36" s="2"/>
      <c r="E36" s="2"/>
      <c r="F36" s="2"/>
      <c r="G36" s="2"/>
      <c r="H36" s="50"/>
      <c r="I36" s="2"/>
      <c r="J36" s="51" t="s">
        <v>582</v>
      </c>
      <c r="K36" s="50"/>
      <c r="L36" s="50" t="s">
        <v>149</v>
      </c>
      <c r="M36" s="50"/>
      <c r="N36" s="35"/>
      <c r="O36" s="35"/>
    </row>
    <row r="37" spans="1:15" x14ac:dyDescent="0.25">
      <c r="A37" s="2"/>
      <c r="B37" s="2"/>
      <c r="C37" s="2"/>
      <c r="D37" s="2"/>
      <c r="E37" s="2"/>
      <c r="F37" s="2"/>
      <c r="G37" s="2"/>
      <c r="H37" s="50"/>
      <c r="I37" s="2"/>
      <c r="J37" s="51"/>
      <c r="K37" s="50"/>
      <c r="L37" s="103" t="s">
        <v>150</v>
      </c>
      <c r="M37" s="50"/>
      <c r="N37" s="35"/>
      <c r="O37" s="35"/>
    </row>
    <row r="38" spans="1:15" x14ac:dyDescent="0.25">
      <c r="A38" s="2"/>
      <c r="B38" s="2"/>
      <c r="C38" s="2"/>
      <c r="D38" s="2"/>
      <c r="E38" s="2"/>
      <c r="F38" s="2"/>
      <c r="G38" s="2"/>
      <c r="H38" s="50"/>
      <c r="I38" s="2"/>
      <c r="J38" s="51"/>
      <c r="K38" s="50"/>
      <c r="L38" s="50"/>
      <c r="M38" s="50"/>
      <c r="N38" s="35"/>
      <c r="O38" s="35"/>
    </row>
    <row r="39" spans="1:15" x14ac:dyDescent="0.25">
      <c r="A39" s="2" t="s">
        <v>31</v>
      </c>
      <c r="B39" s="2"/>
      <c r="C39" s="2"/>
      <c r="D39" s="2"/>
      <c r="E39" s="2"/>
      <c r="F39" s="2"/>
      <c r="G39" s="2" t="s">
        <v>139</v>
      </c>
      <c r="H39" s="50" t="s">
        <v>157</v>
      </c>
      <c r="I39" s="2"/>
      <c r="J39" s="51" t="s">
        <v>261</v>
      </c>
      <c r="K39" s="50"/>
      <c r="L39" s="50" t="s">
        <v>141</v>
      </c>
      <c r="M39" s="50"/>
      <c r="N39" s="35"/>
      <c r="O39" s="35"/>
    </row>
    <row r="40" spans="1:15" x14ac:dyDescent="0.25">
      <c r="A40" s="2"/>
      <c r="B40" s="2"/>
      <c r="C40" s="2"/>
      <c r="D40" s="2"/>
      <c r="E40" s="2"/>
      <c r="F40" s="2"/>
      <c r="G40" s="34" t="s">
        <v>143</v>
      </c>
      <c r="H40" s="50" t="s">
        <v>145</v>
      </c>
      <c r="I40" s="2"/>
      <c r="K40" s="50"/>
      <c r="L40" s="103" t="s">
        <v>144</v>
      </c>
      <c r="M40" s="50"/>
      <c r="N40" s="35"/>
      <c r="O40" s="35"/>
    </row>
    <row r="41" spans="1:15" x14ac:dyDescent="0.25">
      <c r="A41" s="2"/>
      <c r="B41" s="2"/>
      <c r="C41" s="2"/>
      <c r="D41" s="2"/>
      <c r="E41" s="2"/>
      <c r="F41" s="2"/>
      <c r="G41" s="2"/>
      <c r="H41" s="50"/>
      <c r="I41" s="2"/>
      <c r="J41" s="51" t="s">
        <v>158</v>
      </c>
      <c r="K41" s="50"/>
      <c r="L41" s="50" t="s">
        <v>141</v>
      </c>
      <c r="M41" s="50"/>
      <c r="N41" s="35"/>
      <c r="O41" s="35"/>
    </row>
    <row r="42" spans="1:15" x14ac:dyDescent="0.25">
      <c r="A42" s="2"/>
      <c r="B42" s="2"/>
      <c r="C42" s="2"/>
      <c r="D42" s="2"/>
      <c r="E42" s="2"/>
      <c r="F42" s="2"/>
      <c r="G42" s="2"/>
      <c r="H42" s="50"/>
      <c r="I42" s="2"/>
      <c r="J42" s="50"/>
      <c r="K42" s="50"/>
      <c r="L42" s="103" t="s">
        <v>144</v>
      </c>
      <c r="M42" s="50"/>
      <c r="N42" s="35"/>
      <c r="O42" s="35"/>
    </row>
    <row r="43" spans="1:15" x14ac:dyDescent="0.25">
      <c r="A43" s="2"/>
      <c r="B43" s="2"/>
      <c r="C43" s="2"/>
      <c r="D43" s="2"/>
      <c r="E43" s="2"/>
      <c r="F43" s="2"/>
      <c r="G43" s="2"/>
      <c r="H43" s="50"/>
      <c r="I43" s="2"/>
      <c r="J43" s="50"/>
      <c r="K43" s="50"/>
      <c r="L43" s="50"/>
      <c r="M43" s="50"/>
      <c r="N43" s="35"/>
      <c r="O43" s="35"/>
    </row>
    <row r="44" spans="1:15" x14ac:dyDescent="0.25">
      <c r="A44" s="2" t="s">
        <v>32</v>
      </c>
      <c r="B44" s="2"/>
      <c r="C44" s="2"/>
      <c r="D44" s="2"/>
      <c r="E44" s="2"/>
      <c r="F44" s="2"/>
      <c r="G44" s="2" t="s">
        <v>139</v>
      </c>
      <c r="H44" s="50" t="s">
        <v>155</v>
      </c>
      <c r="I44" s="2"/>
      <c r="J44" s="51" t="s">
        <v>159</v>
      </c>
      <c r="K44" s="50"/>
      <c r="L44" s="50" t="s">
        <v>141</v>
      </c>
      <c r="M44" s="50"/>
      <c r="N44" s="35"/>
      <c r="O44" s="35"/>
    </row>
    <row r="45" spans="1:15" x14ac:dyDescent="0.25">
      <c r="A45" s="2"/>
      <c r="B45" s="2"/>
      <c r="C45" s="2"/>
      <c r="D45" s="2"/>
      <c r="E45" s="2"/>
      <c r="F45" s="2"/>
      <c r="G45" s="34" t="s">
        <v>143</v>
      </c>
      <c r="H45" s="50" t="s">
        <v>148</v>
      </c>
      <c r="I45" s="2"/>
      <c r="J45" s="51"/>
      <c r="K45" s="50"/>
      <c r="L45" s="103" t="s">
        <v>144</v>
      </c>
      <c r="M45" s="50"/>
      <c r="N45" s="35"/>
      <c r="O45" s="46"/>
    </row>
    <row r="46" spans="1:15" x14ac:dyDescent="0.25">
      <c r="A46" s="2"/>
      <c r="B46" s="2"/>
      <c r="C46" s="2"/>
      <c r="D46" s="2"/>
      <c r="E46" s="2"/>
      <c r="F46" s="2"/>
      <c r="G46" s="2"/>
      <c r="H46" s="50"/>
      <c r="I46" s="2"/>
      <c r="J46" s="51" t="s">
        <v>787</v>
      </c>
      <c r="K46" s="50"/>
      <c r="L46" s="50" t="s">
        <v>149</v>
      </c>
      <c r="M46" s="50"/>
      <c r="N46" s="35"/>
      <c r="O46" s="35"/>
    </row>
    <row r="47" spans="1:15" x14ac:dyDescent="0.25">
      <c r="A47" s="2"/>
      <c r="B47" s="2"/>
      <c r="C47" s="2"/>
      <c r="D47" s="2"/>
      <c r="E47" s="2"/>
      <c r="F47" s="2"/>
      <c r="G47" s="2"/>
      <c r="H47" s="50"/>
      <c r="I47" s="2"/>
      <c r="J47" s="51"/>
      <c r="K47" s="50"/>
      <c r="L47" s="103" t="s">
        <v>150</v>
      </c>
      <c r="M47" s="50"/>
      <c r="N47" s="35"/>
      <c r="O47" s="35"/>
    </row>
    <row r="48" spans="1:15" x14ac:dyDescent="0.25">
      <c r="A48" s="2"/>
      <c r="B48" s="2"/>
      <c r="C48" s="2"/>
      <c r="D48" s="2"/>
      <c r="E48" s="2"/>
      <c r="F48" s="2"/>
      <c r="G48" s="2"/>
      <c r="H48" s="50"/>
      <c r="I48" s="2"/>
      <c r="J48" s="51"/>
      <c r="K48" s="50"/>
      <c r="L48" s="50"/>
      <c r="M48" s="50"/>
      <c r="N48" s="35"/>
      <c r="O48" s="35"/>
    </row>
    <row r="49" spans="1:15" x14ac:dyDescent="0.25">
      <c r="A49" s="2" t="s">
        <v>33</v>
      </c>
      <c r="B49" s="2"/>
      <c r="C49" s="2"/>
      <c r="D49" s="2"/>
      <c r="E49" s="2"/>
      <c r="F49" s="2"/>
      <c r="G49" s="2" t="s">
        <v>139</v>
      </c>
      <c r="H49" s="50" t="s">
        <v>161</v>
      </c>
      <c r="I49" s="2"/>
      <c r="J49" s="51" t="s">
        <v>160</v>
      </c>
      <c r="K49" s="50"/>
      <c r="L49" s="50" t="s">
        <v>141</v>
      </c>
      <c r="M49" s="50"/>
      <c r="N49" s="2"/>
      <c r="O49" s="35"/>
    </row>
    <row r="50" spans="1:15" x14ac:dyDescent="0.25">
      <c r="A50" s="2"/>
      <c r="B50" s="2"/>
      <c r="C50" s="2"/>
      <c r="D50" s="2"/>
      <c r="E50" s="2"/>
      <c r="F50" s="2"/>
      <c r="G50" s="34" t="s">
        <v>143</v>
      </c>
      <c r="H50" s="50" t="s">
        <v>148</v>
      </c>
      <c r="I50" s="2"/>
      <c r="J50" s="51"/>
      <c r="K50" s="50"/>
      <c r="L50" s="103" t="s">
        <v>144</v>
      </c>
      <c r="M50" s="50"/>
      <c r="N50" s="2"/>
      <c r="O50" s="35"/>
    </row>
    <row r="51" spans="1:15" x14ac:dyDescent="0.25">
      <c r="A51" s="2"/>
      <c r="B51" s="2"/>
      <c r="C51" s="2"/>
      <c r="D51" s="2"/>
      <c r="E51" s="2"/>
      <c r="F51" s="2"/>
      <c r="G51" s="2"/>
      <c r="H51" s="50"/>
      <c r="I51" s="2"/>
      <c r="J51" s="51"/>
      <c r="K51" s="50"/>
      <c r="L51" s="50"/>
      <c r="M51" s="50"/>
      <c r="N51" s="2"/>
      <c r="O51" s="35"/>
    </row>
    <row r="52" spans="1:15" x14ac:dyDescent="0.25">
      <c r="A52" s="2" t="s">
        <v>84</v>
      </c>
      <c r="B52" s="2"/>
      <c r="C52" s="2"/>
      <c r="D52" s="2"/>
      <c r="E52" s="2"/>
      <c r="F52" s="2"/>
      <c r="G52" s="2" t="s">
        <v>139</v>
      </c>
      <c r="H52" s="50" t="s">
        <v>152</v>
      </c>
      <c r="I52" s="2"/>
      <c r="J52" s="51" t="s">
        <v>162</v>
      </c>
      <c r="K52" s="50"/>
      <c r="L52" s="50" t="s">
        <v>141</v>
      </c>
      <c r="M52" s="50"/>
      <c r="N52" s="2"/>
      <c r="O52" s="35"/>
    </row>
    <row r="53" spans="1:15" x14ac:dyDescent="0.25">
      <c r="A53" s="2"/>
      <c r="B53" s="2"/>
      <c r="C53" s="2"/>
      <c r="D53" s="2"/>
      <c r="E53" s="2"/>
      <c r="F53" s="2"/>
      <c r="G53" s="34" t="s">
        <v>143</v>
      </c>
      <c r="H53" s="50" t="s">
        <v>148</v>
      </c>
      <c r="I53" s="2"/>
      <c r="J53" s="51"/>
      <c r="K53" s="50"/>
      <c r="L53" s="103" t="s">
        <v>144</v>
      </c>
      <c r="M53" s="50"/>
      <c r="N53" s="2"/>
      <c r="O53" s="35"/>
    </row>
    <row r="54" spans="1:15" ht="13.8" x14ac:dyDescent="0.25">
      <c r="A54" s="11"/>
      <c r="B54" s="2"/>
      <c r="C54" s="2"/>
      <c r="D54" s="2"/>
      <c r="E54" s="2"/>
      <c r="F54" s="2"/>
      <c r="G54" s="2"/>
      <c r="H54" s="50"/>
      <c r="I54" s="2"/>
      <c r="J54" s="50"/>
      <c r="K54" s="50"/>
      <c r="L54" s="50"/>
      <c r="M54" s="50"/>
      <c r="N54" s="2"/>
      <c r="O54" s="35"/>
    </row>
    <row r="55" spans="1:15" x14ac:dyDescent="0.25">
      <c r="A55" s="2" t="s">
        <v>44</v>
      </c>
      <c r="B55" s="2"/>
      <c r="C55" s="2"/>
      <c r="D55" s="2"/>
      <c r="E55" s="2"/>
      <c r="F55" s="2"/>
      <c r="G55" s="2" t="s">
        <v>139</v>
      </c>
      <c r="H55" s="50" t="s">
        <v>155</v>
      </c>
      <c r="I55" s="2"/>
      <c r="J55" s="51" t="s">
        <v>163</v>
      </c>
      <c r="K55" s="50"/>
      <c r="L55" s="50" t="s">
        <v>141</v>
      </c>
      <c r="M55" s="50"/>
      <c r="N55" s="2"/>
      <c r="O55" s="35"/>
    </row>
    <row r="56" spans="1:15" x14ac:dyDescent="0.25">
      <c r="A56" s="2"/>
      <c r="B56" s="2"/>
      <c r="C56" s="2"/>
      <c r="D56" s="2"/>
      <c r="E56" s="2"/>
      <c r="F56" s="2"/>
      <c r="G56" s="34" t="s">
        <v>143</v>
      </c>
      <c r="H56" s="50" t="s">
        <v>148</v>
      </c>
      <c r="I56" s="2"/>
      <c r="J56" s="51"/>
      <c r="K56" s="50"/>
      <c r="L56" s="103" t="s">
        <v>144</v>
      </c>
      <c r="M56" s="50"/>
      <c r="N56" s="2"/>
      <c r="O56" s="46"/>
    </row>
    <row r="57" spans="1:15" x14ac:dyDescent="0.25">
      <c r="A57" s="2"/>
      <c r="B57" s="2"/>
      <c r="C57" s="2"/>
      <c r="D57" s="2"/>
      <c r="E57" s="2"/>
      <c r="F57" s="2"/>
      <c r="G57" s="2"/>
      <c r="H57" s="50"/>
      <c r="I57" s="2"/>
      <c r="J57" s="51"/>
      <c r="K57" s="50"/>
      <c r="L57" s="50"/>
      <c r="M57" s="50"/>
      <c r="N57" s="2"/>
      <c r="O57" s="35"/>
    </row>
    <row r="58" spans="1:15" x14ac:dyDescent="0.25">
      <c r="A58" s="2"/>
      <c r="B58" s="2"/>
      <c r="C58" s="2"/>
      <c r="D58" s="2"/>
      <c r="E58" s="2"/>
      <c r="F58" s="2"/>
      <c r="G58" s="2"/>
      <c r="H58" s="50"/>
      <c r="I58" s="2"/>
      <c r="J58" s="51"/>
      <c r="K58" s="50"/>
      <c r="L58" s="103"/>
      <c r="M58" s="50"/>
      <c r="N58" s="2"/>
      <c r="O58" s="35"/>
    </row>
    <row r="59" spans="1:15" x14ac:dyDescent="0.25">
      <c r="A59" s="35"/>
      <c r="B59" s="35"/>
      <c r="C59" s="35"/>
      <c r="D59" s="35"/>
      <c r="E59" s="35"/>
      <c r="F59" s="35"/>
      <c r="G59" s="35"/>
      <c r="H59" s="35"/>
      <c r="I59" s="35"/>
      <c r="J59" s="45"/>
      <c r="K59" s="35"/>
      <c r="L59" s="35"/>
      <c r="M59" s="35"/>
      <c r="N59" s="35"/>
      <c r="O59" s="35"/>
    </row>
    <row r="60" spans="1:15" x14ac:dyDescent="0.25">
      <c r="A60" s="2" t="s">
        <v>112</v>
      </c>
      <c r="B60" s="2"/>
      <c r="C60" s="2"/>
      <c r="D60" s="2"/>
      <c r="E60" s="2"/>
      <c r="F60" s="2"/>
      <c r="G60" s="2" t="s">
        <v>139</v>
      </c>
      <c r="H60" s="50" t="s">
        <v>147</v>
      </c>
      <c r="I60" s="2"/>
      <c r="J60" s="51" t="s">
        <v>788</v>
      </c>
      <c r="K60" s="50"/>
      <c r="L60" s="50" t="s">
        <v>141</v>
      </c>
      <c r="M60" s="50"/>
      <c r="N60" s="2"/>
      <c r="O60" s="35"/>
    </row>
    <row r="61" spans="1:15" x14ac:dyDescent="0.25">
      <c r="A61" s="2"/>
      <c r="B61" s="2"/>
      <c r="C61" s="2"/>
      <c r="D61" s="2"/>
      <c r="E61" s="2"/>
      <c r="F61" s="2"/>
      <c r="G61" s="34" t="s">
        <v>143</v>
      </c>
      <c r="H61" s="50" t="s">
        <v>148</v>
      </c>
      <c r="I61" s="2"/>
      <c r="J61" s="51"/>
      <c r="K61" s="50"/>
      <c r="L61" s="103" t="s">
        <v>144</v>
      </c>
      <c r="M61" s="50"/>
      <c r="N61" s="2"/>
      <c r="O61" s="35"/>
    </row>
    <row r="62" spans="1:15" x14ac:dyDescent="0.25">
      <c r="A62" s="2"/>
      <c r="B62" s="2"/>
      <c r="C62" s="2"/>
      <c r="D62" s="2"/>
      <c r="E62" s="2"/>
      <c r="F62" s="2"/>
      <c r="G62" s="2"/>
      <c r="H62" s="50"/>
      <c r="I62" s="2"/>
      <c r="J62" s="51"/>
      <c r="K62" s="50"/>
      <c r="L62" s="50"/>
      <c r="M62" s="50"/>
      <c r="N62" s="2"/>
      <c r="O62" s="35"/>
    </row>
    <row r="63" spans="1:15" x14ac:dyDescent="0.25">
      <c r="A63" s="2" t="s">
        <v>270</v>
      </c>
      <c r="B63" s="2"/>
      <c r="C63" s="2"/>
      <c r="D63" s="2"/>
      <c r="E63" s="2"/>
      <c r="F63" s="2"/>
      <c r="G63" s="2" t="s">
        <v>164</v>
      </c>
      <c r="H63" s="50" t="s">
        <v>155</v>
      </c>
      <c r="I63" s="2"/>
      <c r="J63" s="51" t="s">
        <v>165</v>
      </c>
      <c r="K63" s="50"/>
      <c r="L63" s="50" t="s">
        <v>141</v>
      </c>
      <c r="M63" s="50"/>
      <c r="N63" s="2"/>
      <c r="O63" s="35"/>
    </row>
    <row r="64" spans="1:15" x14ac:dyDescent="0.25">
      <c r="A64" s="2"/>
      <c r="B64" s="2"/>
      <c r="C64" s="2"/>
      <c r="D64" s="2"/>
      <c r="E64" s="2"/>
      <c r="F64" s="2"/>
      <c r="G64" s="34" t="s">
        <v>166</v>
      </c>
      <c r="H64" s="50" t="s">
        <v>148</v>
      </c>
      <c r="I64" s="2"/>
      <c r="J64" s="51"/>
      <c r="K64" s="50"/>
      <c r="L64" s="103" t="s">
        <v>144</v>
      </c>
      <c r="M64" s="50"/>
      <c r="N64" s="2"/>
      <c r="O64" s="35"/>
    </row>
    <row r="65" spans="1:15" x14ac:dyDescent="0.25">
      <c r="A65" s="2"/>
      <c r="B65" s="2"/>
      <c r="C65" s="2"/>
      <c r="D65" s="2"/>
      <c r="E65" s="2"/>
      <c r="F65" s="2"/>
      <c r="G65" s="2"/>
      <c r="H65" s="50"/>
      <c r="I65" s="2"/>
      <c r="J65" s="51"/>
      <c r="K65" s="50"/>
      <c r="L65" s="50"/>
      <c r="M65" s="50"/>
      <c r="N65" s="2"/>
      <c r="O65" s="35"/>
    </row>
    <row r="66" spans="1:15" x14ac:dyDescent="0.25">
      <c r="A66" s="2" t="s">
        <v>45</v>
      </c>
      <c r="B66" s="2"/>
      <c r="C66" s="2"/>
      <c r="D66" s="2"/>
      <c r="E66" s="2"/>
      <c r="F66" s="2"/>
      <c r="G66" s="2" t="s">
        <v>139</v>
      </c>
      <c r="H66" s="50" t="s">
        <v>152</v>
      </c>
      <c r="I66" s="2"/>
      <c r="J66" s="51" t="s">
        <v>345</v>
      </c>
      <c r="K66" s="50"/>
      <c r="L66" s="50" t="s">
        <v>141</v>
      </c>
      <c r="M66" s="50"/>
      <c r="N66" s="2"/>
      <c r="O66" s="35"/>
    </row>
    <row r="67" spans="1:15" x14ac:dyDescent="0.25">
      <c r="A67" s="2"/>
      <c r="B67" s="2"/>
      <c r="C67" s="2"/>
      <c r="D67" s="2"/>
      <c r="E67" s="2"/>
      <c r="F67" s="2"/>
      <c r="G67" s="34" t="s">
        <v>143</v>
      </c>
      <c r="H67" s="50" t="s">
        <v>148</v>
      </c>
      <c r="I67" s="2"/>
      <c r="J67" s="51"/>
      <c r="K67" s="50"/>
      <c r="L67" s="103" t="s">
        <v>144</v>
      </c>
      <c r="M67" s="50"/>
      <c r="N67" s="2"/>
      <c r="O67" s="35"/>
    </row>
    <row r="68" spans="1:15" x14ac:dyDescent="0.25">
      <c r="A68" s="2"/>
      <c r="B68" s="2"/>
      <c r="C68" s="2"/>
      <c r="D68" s="2"/>
      <c r="E68" s="2"/>
      <c r="F68" s="2"/>
      <c r="G68" s="2"/>
      <c r="H68" s="50"/>
      <c r="I68" s="2"/>
      <c r="J68" s="51"/>
      <c r="K68" s="50"/>
      <c r="L68" s="50"/>
      <c r="M68" s="50"/>
      <c r="N68" s="2"/>
      <c r="O68" s="35"/>
    </row>
    <row r="69" spans="1:15" x14ac:dyDescent="0.25">
      <c r="A69" s="2" t="s">
        <v>167</v>
      </c>
      <c r="B69" s="2"/>
      <c r="C69" s="2"/>
      <c r="D69" s="2"/>
      <c r="E69" s="2"/>
      <c r="F69" s="2"/>
      <c r="G69" s="2" t="s">
        <v>139</v>
      </c>
      <c r="H69" s="50" t="s">
        <v>147</v>
      </c>
      <c r="I69" s="2"/>
      <c r="J69" s="51" t="s">
        <v>168</v>
      </c>
      <c r="K69" s="50"/>
      <c r="L69" s="50" t="s">
        <v>141</v>
      </c>
      <c r="M69" s="50"/>
      <c r="N69" s="2"/>
      <c r="O69" s="35"/>
    </row>
    <row r="70" spans="1:15" x14ac:dyDescent="0.25">
      <c r="A70" s="2"/>
      <c r="B70" s="2"/>
      <c r="C70" s="2"/>
      <c r="D70" s="2"/>
      <c r="E70" s="2"/>
      <c r="F70" s="2"/>
      <c r="G70" s="34" t="s">
        <v>143</v>
      </c>
      <c r="H70" s="50" t="s">
        <v>169</v>
      </c>
      <c r="I70" s="2"/>
      <c r="J70" s="51"/>
      <c r="K70" s="50"/>
      <c r="L70" s="103" t="s">
        <v>144</v>
      </c>
      <c r="M70" s="50"/>
      <c r="N70" s="2"/>
      <c r="O70" s="35"/>
    </row>
    <row r="71" spans="1:15" x14ac:dyDescent="0.25">
      <c r="A71" s="2"/>
      <c r="B71" s="2"/>
      <c r="C71" s="2"/>
      <c r="D71" s="2"/>
      <c r="E71" s="2"/>
      <c r="F71" s="2"/>
      <c r="G71" s="2"/>
      <c r="H71" s="50"/>
      <c r="I71" s="2"/>
      <c r="J71" s="51" t="s">
        <v>271</v>
      </c>
      <c r="K71" s="50"/>
      <c r="L71" s="50" t="s">
        <v>141</v>
      </c>
      <c r="M71" s="50"/>
      <c r="N71" s="2"/>
      <c r="O71" s="35"/>
    </row>
    <row r="72" spans="1:15" x14ac:dyDescent="0.25">
      <c r="A72" s="2"/>
      <c r="B72" s="2"/>
      <c r="C72" s="2"/>
      <c r="D72" s="2"/>
      <c r="E72" s="2"/>
      <c r="F72" s="2"/>
      <c r="G72" s="2"/>
      <c r="H72" s="50"/>
      <c r="I72" s="2"/>
      <c r="J72" s="51"/>
      <c r="K72" s="50"/>
      <c r="L72" s="103" t="s">
        <v>144</v>
      </c>
      <c r="M72" s="50"/>
      <c r="N72" s="2"/>
      <c r="O72" s="35"/>
    </row>
    <row r="73" spans="1:15" x14ac:dyDescent="0.25">
      <c r="A73" s="2"/>
      <c r="B73" s="2"/>
      <c r="C73" s="2"/>
      <c r="D73" s="2"/>
      <c r="E73" s="2"/>
      <c r="F73" s="2"/>
      <c r="G73" s="2"/>
      <c r="H73" s="50"/>
      <c r="I73" s="2"/>
      <c r="J73" s="51"/>
      <c r="K73" s="50"/>
      <c r="L73" s="50"/>
      <c r="M73" s="50"/>
      <c r="N73" s="2"/>
      <c r="O73" s="35"/>
    </row>
    <row r="74" spans="1:15" x14ac:dyDescent="0.25">
      <c r="A74" s="2" t="s">
        <v>85</v>
      </c>
      <c r="B74" s="2"/>
      <c r="C74" s="2"/>
      <c r="D74" s="2"/>
      <c r="E74" s="2"/>
      <c r="F74" s="2"/>
      <c r="G74" s="2" t="s">
        <v>139</v>
      </c>
      <c r="H74" s="50" t="s">
        <v>152</v>
      </c>
      <c r="I74" s="2"/>
      <c r="J74" s="51" t="s">
        <v>170</v>
      </c>
      <c r="K74" s="50"/>
      <c r="L74" s="50" t="s">
        <v>141</v>
      </c>
      <c r="M74" s="50"/>
      <c r="N74" s="2"/>
      <c r="O74" s="35"/>
    </row>
    <row r="75" spans="1:15" x14ac:dyDescent="0.25">
      <c r="A75" s="2"/>
      <c r="B75" s="2"/>
      <c r="C75" s="2"/>
      <c r="D75" s="2"/>
      <c r="E75" s="2"/>
      <c r="F75" s="2"/>
      <c r="G75" s="34" t="s">
        <v>143</v>
      </c>
      <c r="H75" s="50" t="s">
        <v>148</v>
      </c>
      <c r="I75" s="2"/>
      <c r="J75" s="51"/>
      <c r="K75" s="50"/>
      <c r="L75" s="103" t="s">
        <v>144</v>
      </c>
      <c r="M75" s="50"/>
      <c r="N75" s="2"/>
      <c r="O75" s="35"/>
    </row>
    <row r="76" spans="1:15" x14ac:dyDescent="0.25">
      <c r="A76" s="2"/>
      <c r="B76" s="2"/>
      <c r="C76" s="2"/>
      <c r="D76" s="2"/>
      <c r="E76" s="2"/>
      <c r="F76" s="2"/>
      <c r="G76" s="2"/>
      <c r="H76" s="50"/>
      <c r="I76" s="2"/>
      <c r="J76" s="51"/>
      <c r="K76" s="50"/>
      <c r="L76" s="50"/>
      <c r="M76" s="50"/>
      <c r="N76" s="2"/>
      <c r="O76" s="35"/>
    </row>
    <row r="77" spans="1:15" x14ac:dyDescent="0.25">
      <c r="A77" s="2" t="s">
        <v>86</v>
      </c>
      <c r="B77" s="2"/>
      <c r="C77" s="2"/>
      <c r="D77" s="2"/>
      <c r="E77" s="2"/>
      <c r="F77" s="2"/>
      <c r="G77" s="2" t="s">
        <v>139</v>
      </c>
      <c r="H77" s="50" t="s">
        <v>155</v>
      </c>
      <c r="I77" s="2"/>
      <c r="J77" s="51" t="s">
        <v>156</v>
      </c>
      <c r="K77" s="50"/>
      <c r="L77" s="50" t="s">
        <v>141</v>
      </c>
      <c r="M77" s="50"/>
      <c r="N77" s="2"/>
      <c r="O77" s="35"/>
    </row>
    <row r="78" spans="1:15" x14ac:dyDescent="0.25">
      <c r="A78" s="2"/>
      <c r="B78" s="2"/>
      <c r="C78" s="2"/>
      <c r="D78" s="2"/>
      <c r="E78" s="2"/>
      <c r="F78" s="2"/>
      <c r="G78" s="34" t="s">
        <v>143</v>
      </c>
      <c r="H78" s="50" t="s">
        <v>148</v>
      </c>
      <c r="I78" s="2"/>
      <c r="J78" s="51"/>
      <c r="K78" s="50"/>
      <c r="L78" s="103" t="s">
        <v>144</v>
      </c>
      <c r="M78" s="50"/>
      <c r="N78" s="2"/>
      <c r="O78" s="35"/>
    </row>
    <row r="79" spans="1:15" x14ac:dyDescent="0.25">
      <c r="A79" s="2"/>
      <c r="B79" s="2"/>
      <c r="C79" s="2"/>
      <c r="D79" s="2"/>
      <c r="E79" s="2"/>
      <c r="F79" s="2"/>
      <c r="G79" s="2"/>
      <c r="H79" s="50"/>
      <c r="I79" s="2"/>
      <c r="J79" s="51" t="s">
        <v>171</v>
      </c>
      <c r="K79" s="50"/>
      <c r="L79" s="50" t="s">
        <v>149</v>
      </c>
      <c r="M79" s="50"/>
      <c r="N79" s="2"/>
      <c r="O79" s="35"/>
    </row>
    <row r="80" spans="1:15" x14ac:dyDescent="0.25">
      <c r="A80" s="2"/>
      <c r="B80" s="2"/>
      <c r="C80" s="2"/>
      <c r="D80" s="2"/>
      <c r="E80" s="2"/>
      <c r="F80" s="2"/>
      <c r="G80" s="2"/>
      <c r="H80" s="50"/>
      <c r="I80" s="2"/>
      <c r="J80" s="51"/>
      <c r="K80" s="50"/>
      <c r="L80" s="103" t="s">
        <v>150</v>
      </c>
      <c r="M80" s="50"/>
      <c r="N80" s="2"/>
      <c r="O80" s="35"/>
    </row>
    <row r="81" spans="1:15" x14ac:dyDescent="0.25">
      <c r="A81" s="2"/>
      <c r="B81" s="2"/>
      <c r="C81" s="2"/>
      <c r="D81" s="2"/>
      <c r="E81" s="2"/>
      <c r="F81" s="2"/>
      <c r="G81" s="2"/>
      <c r="H81" s="2"/>
      <c r="I81" s="2"/>
      <c r="J81" s="10"/>
      <c r="K81" s="2"/>
      <c r="L81" s="2"/>
      <c r="M81" s="2"/>
      <c r="N81" s="2"/>
      <c r="O81" s="35"/>
    </row>
    <row r="82" spans="1:15" x14ac:dyDescent="0.25">
      <c r="A82" s="2" t="s">
        <v>108</v>
      </c>
      <c r="B82" s="2"/>
      <c r="C82" s="2"/>
      <c r="D82" s="2"/>
      <c r="E82" s="2"/>
      <c r="F82" s="2"/>
      <c r="G82" s="2" t="s">
        <v>139</v>
      </c>
      <c r="H82" s="50" t="s">
        <v>379</v>
      </c>
      <c r="I82" s="2"/>
      <c r="J82" s="51" t="s">
        <v>789</v>
      </c>
      <c r="K82" s="50"/>
      <c r="L82" s="50" t="s">
        <v>141</v>
      </c>
      <c r="M82" s="50"/>
      <c r="N82" s="2"/>
      <c r="O82" s="35"/>
    </row>
    <row r="83" spans="1:15" x14ac:dyDescent="0.25">
      <c r="A83" s="2"/>
      <c r="B83" s="2"/>
      <c r="C83" s="2"/>
      <c r="D83" s="2"/>
      <c r="E83" s="2"/>
      <c r="F83" s="2"/>
      <c r="G83" s="34" t="s">
        <v>143</v>
      </c>
      <c r="H83" s="50" t="s">
        <v>145</v>
      </c>
      <c r="I83" s="2"/>
      <c r="J83" s="51"/>
      <c r="K83" s="50"/>
      <c r="L83" s="103" t="s">
        <v>144</v>
      </c>
      <c r="M83" s="50"/>
      <c r="N83" s="2"/>
      <c r="O83" s="35"/>
    </row>
    <row r="84" spans="1:15" x14ac:dyDescent="0.25">
      <c r="A84" s="2"/>
      <c r="B84" s="2"/>
      <c r="C84" s="2"/>
      <c r="D84" s="2"/>
      <c r="E84" s="2"/>
      <c r="F84" s="2"/>
      <c r="G84" s="2"/>
      <c r="H84" s="50"/>
      <c r="I84" s="2"/>
      <c r="J84" s="51"/>
      <c r="K84" s="50"/>
      <c r="L84" s="50"/>
      <c r="M84" s="50"/>
      <c r="N84" s="2"/>
      <c r="O84" s="35"/>
    </row>
    <row r="85" spans="1:15" x14ac:dyDescent="0.25">
      <c r="A85" s="2" t="s">
        <v>38</v>
      </c>
      <c r="B85" s="2"/>
      <c r="C85" s="2"/>
      <c r="D85" s="2"/>
      <c r="E85" s="2"/>
      <c r="F85" s="2"/>
      <c r="G85" s="2" t="s">
        <v>164</v>
      </c>
      <c r="H85" s="50" t="s">
        <v>155</v>
      </c>
      <c r="I85" s="2"/>
      <c r="J85" s="51" t="s">
        <v>173</v>
      </c>
      <c r="K85" s="50"/>
      <c r="L85" s="50" t="s">
        <v>141</v>
      </c>
      <c r="M85" s="50"/>
      <c r="N85" s="2"/>
      <c r="O85" s="35"/>
    </row>
    <row r="86" spans="1:15" x14ac:dyDescent="0.25">
      <c r="A86" s="2"/>
      <c r="B86" s="2"/>
      <c r="C86" s="2"/>
      <c r="D86" s="2"/>
      <c r="E86" s="2"/>
      <c r="F86" s="2"/>
      <c r="G86" s="34" t="s">
        <v>166</v>
      </c>
      <c r="H86" s="50" t="s">
        <v>148</v>
      </c>
      <c r="I86" s="2"/>
      <c r="J86" s="51"/>
      <c r="K86" s="50"/>
      <c r="L86" s="103" t="s">
        <v>144</v>
      </c>
      <c r="M86" s="50"/>
      <c r="N86" s="2"/>
      <c r="O86" s="35"/>
    </row>
    <row r="87" spans="1:15" x14ac:dyDescent="0.25">
      <c r="A87" s="2"/>
      <c r="B87" s="2"/>
      <c r="C87" s="2"/>
      <c r="D87" s="2"/>
      <c r="E87" s="2"/>
      <c r="F87" s="2"/>
      <c r="G87" s="2"/>
      <c r="H87" s="50"/>
      <c r="I87" s="2"/>
      <c r="J87" s="51" t="s">
        <v>262</v>
      </c>
      <c r="K87" s="50"/>
      <c r="L87" s="50" t="s">
        <v>149</v>
      </c>
      <c r="M87" s="50"/>
      <c r="N87" s="2"/>
      <c r="O87" s="35"/>
    </row>
    <row r="88" spans="1:15" x14ac:dyDescent="0.25">
      <c r="A88" s="2"/>
      <c r="B88" s="2"/>
      <c r="C88" s="2"/>
      <c r="D88" s="2"/>
      <c r="E88" s="2"/>
      <c r="F88" s="2"/>
      <c r="G88" s="2"/>
      <c r="H88" s="50"/>
      <c r="I88" s="2"/>
      <c r="J88" s="51"/>
      <c r="K88" s="50"/>
      <c r="L88" s="103" t="s">
        <v>150</v>
      </c>
      <c r="M88" s="50"/>
      <c r="N88" s="2"/>
      <c r="O88" s="35"/>
    </row>
    <row r="89" spans="1:15" x14ac:dyDescent="0.25">
      <c r="A89" s="2"/>
      <c r="B89" s="2"/>
      <c r="C89" s="2"/>
      <c r="D89" s="2"/>
      <c r="E89" s="2"/>
      <c r="F89" s="2"/>
      <c r="G89" s="2"/>
      <c r="H89" s="50"/>
      <c r="I89" s="2"/>
      <c r="J89" s="51"/>
      <c r="K89" s="50"/>
      <c r="L89" s="50"/>
      <c r="M89" s="50"/>
      <c r="N89" s="2"/>
      <c r="O89" s="35"/>
    </row>
    <row r="90" spans="1:15" x14ac:dyDescent="0.25">
      <c r="A90" s="2" t="s">
        <v>34</v>
      </c>
      <c r="B90" s="2"/>
      <c r="C90" s="2"/>
      <c r="D90" s="2"/>
      <c r="E90" s="2"/>
      <c r="F90" s="2"/>
      <c r="G90" s="2" t="s">
        <v>139</v>
      </c>
      <c r="H90" s="50" t="s">
        <v>155</v>
      </c>
      <c r="I90" s="2"/>
      <c r="J90" s="51" t="s">
        <v>466</v>
      </c>
      <c r="K90" s="50"/>
      <c r="L90" s="50" t="s">
        <v>141</v>
      </c>
      <c r="M90" s="50"/>
      <c r="N90" s="2"/>
      <c r="O90" s="35"/>
    </row>
    <row r="91" spans="1:15" x14ac:dyDescent="0.25">
      <c r="A91" s="2"/>
      <c r="B91" s="2"/>
      <c r="C91" s="2"/>
      <c r="D91" s="2"/>
      <c r="E91" s="2"/>
      <c r="F91" s="2"/>
      <c r="G91" s="34" t="s">
        <v>143</v>
      </c>
      <c r="H91" s="50" t="s">
        <v>148</v>
      </c>
      <c r="I91" s="2"/>
      <c r="J91" s="51"/>
      <c r="K91" s="50"/>
      <c r="L91" s="103" t="s">
        <v>144</v>
      </c>
      <c r="M91" s="50"/>
      <c r="N91" s="2"/>
      <c r="O91" s="35"/>
    </row>
    <row r="92" spans="1:15" x14ac:dyDescent="0.25">
      <c r="A92" s="2"/>
      <c r="B92" s="2"/>
      <c r="C92" s="2"/>
      <c r="D92" s="2"/>
      <c r="E92" s="2"/>
      <c r="F92" s="2"/>
      <c r="G92" s="34"/>
      <c r="H92" s="50"/>
      <c r="I92" s="2"/>
      <c r="J92" s="51"/>
      <c r="K92" s="50"/>
      <c r="L92" s="103"/>
      <c r="M92" s="50"/>
      <c r="N92" s="2"/>
      <c r="O92" s="35"/>
    </row>
    <row r="93" spans="1:15" x14ac:dyDescent="0.25">
      <c r="A93" s="2" t="s">
        <v>467</v>
      </c>
      <c r="B93" s="2"/>
      <c r="C93" s="2"/>
      <c r="D93" s="2"/>
      <c r="E93" s="2"/>
      <c r="F93" s="2"/>
      <c r="G93" s="2" t="s">
        <v>139</v>
      </c>
      <c r="H93" s="50" t="s">
        <v>155</v>
      </c>
      <c r="I93" s="2"/>
      <c r="J93" s="51" t="s">
        <v>468</v>
      </c>
      <c r="K93" s="50"/>
      <c r="L93" s="50" t="s">
        <v>141</v>
      </c>
      <c r="M93" s="50"/>
      <c r="N93" s="2"/>
      <c r="O93" s="46"/>
    </row>
    <row r="94" spans="1:15" x14ac:dyDescent="0.25">
      <c r="A94" s="2"/>
      <c r="B94" s="2"/>
      <c r="C94" s="2"/>
      <c r="D94" s="2"/>
      <c r="E94" s="2"/>
      <c r="F94" s="2"/>
      <c r="G94" s="34" t="s">
        <v>143</v>
      </c>
      <c r="H94" s="50" t="s">
        <v>148</v>
      </c>
      <c r="I94" s="2"/>
      <c r="J94" s="51"/>
      <c r="K94" s="50"/>
      <c r="L94" s="103" t="s">
        <v>144</v>
      </c>
      <c r="M94" s="50"/>
      <c r="N94" s="2"/>
      <c r="O94" s="35"/>
    </row>
    <row r="95" spans="1:15" x14ac:dyDescent="0.25">
      <c r="A95" s="2"/>
      <c r="B95" s="2"/>
      <c r="C95" s="2"/>
      <c r="D95" s="2"/>
      <c r="E95" s="2"/>
      <c r="F95" s="2"/>
      <c r="G95" s="2"/>
      <c r="H95" s="50"/>
      <c r="I95" s="2"/>
      <c r="J95" s="51"/>
      <c r="K95" s="50"/>
      <c r="L95" s="50"/>
      <c r="M95" s="50"/>
      <c r="N95" s="2"/>
      <c r="O95" s="35"/>
    </row>
    <row r="96" spans="1:15" x14ac:dyDescent="0.25">
      <c r="A96" s="2" t="s">
        <v>87</v>
      </c>
      <c r="B96" s="2"/>
      <c r="C96" s="2"/>
      <c r="D96" s="2"/>
      <c r="E96" s="2"/>
      <c r="F96" s="2"/>
      <c r="G96" s="2" t="s">
        <v>139</v>
      </c>
      <c r="H96" s="52" t="s">
        <v>147</v>
      </c>
      <c r="I96" s="2"/>
      <c r="J96" s="53" t="s">
        <v>174</v>
      </c>
      <c r="K96" s="52"/>
      <c r="L96" s="52" t="s">
        <v>141</v>
      </c>
      <c r="M96" s="52"/>
      <c r="N96" s="2"/>
      <c r="O96" s="46"/>
    </row>
    <row r="97" spans="1:15" x14ac:dyDescent="0.25">
      <c r="A97" s="2"/>
      <c r="B97" s="2"/>
      <c r="C97" s="2"/>
      <c r="D97" s="2"/>
      <c r="E97" s="2"/>
      <c r="F97" s="2"/>
      <c r="G97" s="34" t="s">
        <v>143</v>
      </c>
      <c r="H97" s="52" t="s">
        <v>175</v>
      </c>
      <c r="I97" s="2"/>
      <c r="J97" s="52"/>
      <c r="K97" s="52"/>
      <c r="L97" s="104" t="s">
        <v>144</v>
      </c>
      <c r="M97" s="52"/>
      <c r="N97" s="2"/>
      <c r="O97" s="35"/>
    </row>
    <row r="98" spans="1:15" x14ac:dyDescent="0.25">
      <c r="A98" s="2"/>
      <c r="B98" s="2"/>
      <c r="C98" s="2"/>
      <c r="D98" s="2"/>
      <c r="E98" s="2"/>
      <c r="F98" s="2"/>
      <c r="G98" s="2"/>
      <c r="H98" s="52"/>
      <c r="I98" s="2"/>
      <c r="J98" s="53" t="s">
        <v>140</v>
      </c>
      <c r="K98" s="52"/>
      <c r="L98" s="52" t="s">
        <v>141</v>
      </c>
      <c r="M98" s="52"/>
      <c r="N98" s="2"/>
      <c r="O98" s="35"/>
    </row>
    <row r="99" spans="1:15" x14ac:dyDescent="0.25">
      <c r="A99" s="2"/>
      <c r="B99" s="2"/>
      <c r="C99" s="2"/>
      <c r="D99" s="2"/>
      <c r="E99" s="2"/>
      <c r="F99" s="2"/>
      <c r="G99" s="2"/>
      <c r="H99" s="52"/>
      <c r="I99" s="2"/>
      <c r="J99" s="53"/>
      <c r="K99" s="52"/>
      <c r="L99" s="104" t="s">
        <v>144</v>
      </c>
      <c r="M99" s="52"/>
      <c r="N99" s="2"/>
      <c r="O99" s="35"/>
    </row>
    <row r="100" spans="1:15" x14ac:dyDescent="0.25">
      <c r="A100" s="2"/>
      <c r="B100" s="2"/>
      <c r="C100" s="2"/>
      <c r="D100" s="2"/>
      <c r="E100" s="2"/>
      <c r="F100" s="2"/>
      <c r="G100" s="2"/>
      <c r="H100" s="52"/>
      <c r="I100" s="2"/>
      <c r="J100" s="53" t="s">
        <v>140</v>
      </c>
      <c r="K100" s="52"/>
      <c r="L100" s="52" t="s">
        <v>141</v>
      </c>
      <c r="M100" s="52"/>
      <c r="N100" s="2"/>
      <c r="O100" s="35"/>
    </row>
    <row r="101" spans="1:15" x14ac:dyDescent="0.25">
      <c r="A101" s="2"/>
      <c r="B101" s="2"/>
      <c r="C101" s="2"/>
      <c r="D101" s="2"/>
      <c r="E101" s="2"/>
      <c r="F101" s="2"/>
      <c r="G101" s="2"/>
      <c r="H101" s="52"/>
      <c r="I101" s="2"/>
      <c r="J101" s="52"/>
      <c r="K101" s="52"/>
      <c r="L101" s="104" t="s">
        <v>144</v>
      </c>
      <c r="M101" s="52"/>
      <c r="N101" s="2"/>
      <c r="O101" s="35"/>
    </row>
    <row r="102" spans="1:15" x14ac:dyDescent="0.25">
      <c r="A102" s="2"/>
      <c r="B102" s="2"/>
      <c r="C102" s="2"/>
      <c r="D102" s="2"/>
      <c r="E102" s="2"/>
      <c r="F102" s="2"/>
      <c r="G102" s="2"/>
      <c r="H102" s="52"/>
      <c r="I102" s="2"/>
      <c r="J102" s="53"/>
      <c r="K102" s="52"/>
      <c r="L102" s="52"/>
      <c r="M102" s="52"/>
      <c r="N102" s="2"/>
      <c r="O102" s="35"/>
    </row>
    <row r="103" spans="1:15" x14ac:dyDescent="0.25">
      <c r="A103" s="2" t="s">
        <v>88</v>
      </c>
      <c r="B103" s="2"/>
      <c r="C103" s="2"/>
      <c r="D103" s="2"/>
      <c r="E103" s="2"/>
      <c r="F103" s="2"/>
      <c r="G103" s="2" t="s">
        <v>139</v>
      </c>
      <c r="H103" s="52" t="s">
        <v>155</v>
      </c>
      <c r="I103" s="2"/>
      <c r="J103" s="53" t="s">
        <v>176</v>
      </c>
      <c r="K103" s="52"/>
      <c r="L103" s="52" t="s">
        <v>141</v>
      </c>
      <c r="M103" s="52"/>
      <c r="N103" s="2"/>
      <c r="O103" s="35"/>
    </row>
    <row r="104" spans="1:15" x14ac:dyDescent="0.25">
      <c r="A104" s="2"/>
      <c r="B104" s="2"/>
      <c r="C104" s="2"/>
      <c r="D104" s="2"/>
      <c r="E104" s="2"/>
      <c r="F104" s="2"/>
      <c r="G104" s="34" t="s">
        <v>143</v>
      </c>
      <c r="H104" s="52" t="s">
        <v>148</v>
      </c>
      <c r="I104" s="2"/>
      <c r="J104" s="53"/>
      <c r="K104" s="52"/>
      <c r="L104" s="104" t="s">
        <v>144</v>
      </c>
      <c r="M104" s="52"/>
      <c r="N104" s="2"/>
      <c r="O104" s="35"/>
    </row>
    <row r="105" spans="1:15" x14ac:dyDescent="0.25">
      <c r="A105" s="2"/>
      <c r="B105" s="2"/>
      <c r="C105" s="2"/>
      <c r="D105" s="2"/>
      <c r="E105" s="2"/>
      <c r="F105" s="2"/>
      <c r="G105" s="2"/>
      <c r="H105" s="52"/>
      <c r="I105" s="2"/>
      <c r="J105" s="53"/>
      <c r="K105" s="52"/>
      <c r="L105" s="52"/>
      <c r="M105" s="52"/>
      <c r="N105" s="2"/>
      <c r="O105" s="35"/>
    </row>
    <row r="106" spans="1:15" x14ac:dyDescent="0.25">
      <c r="A106" s="2" t="s">
        <v>89</v>
      </c>
      <c r="B106" s="2"/>
      <c r="C106" s="2"/>
      <c r="D106" s="2"/>
      <c r="E106" s="2"/>
      <c r="F106" s="2"/>
      <c r="G106" s="2" t="s">
        <v>139</v>
      </c>
      <c r="H106" s="52" t="s">
        <v>155</v>
      </c>
      <c r="I106" s="2"/>
      <c r="J106" s="53" t="s">
        <v>380</v>
      </c>
      <c r="K106" s="52"/>
      <c r="L106" s="52" t="s">
        <v>141</v>
      </c>
      <c r="M106" s="52"/>
      <c r="N106" s="2"/>
      <c r="O106" s="35"/>
    </row>
    <row r="107" spans="1:15" x14ac:dyDescent="0.25">
      <c r="A107" s="2"/>
      <c r="B107" s="2"/>
      <c r="C107" s="2"/>
      <c r="D107" s="2"/>
      <c r="E107" s="2"/>
      <c r="F107" s="2"/>
      <c r="G107" s="34" t="s">
        <v>143</v>
      </c>
      <c r="H107" s="52" t="s">
        <v>148</v>
      </c>
      <c r="I107" s="2"/>
      <c r="K107" s="52"/>
      <c r="L107" s="104" t="s">
        <v>144</v>
      </c>
      <c r="M107" s="52"/>
      <c r="N107" s="2"/>
      <c r="O107" s="35"/>
    </row>
    <row r="108" spans="1:15" x14ac:dyDescent="0.25">
      <c r="A108" s="2"/>
      <c r="B108" s="2"/>
      <c r="C108" s="2"/>
      <c r="D108" s="2"/>
      <c r="E108" s="2"/>
      <c r="F108" s="2"/>
      <c r="G108" s="2"/>
      <c r="H108" s="52"/>
      <c r="I108" s="2"/>
      <c r="J108" s="53" t="s">
        <v>381</v>
      </c>
      <c r="K108" s="52"/>
      <c r="L108" s="52" t="s">
        <v>141</v>
      </c>
      <c r="M108" s="52"/>
      <c r="N108" s="2"/>
      <c r="O108" s="35"/>
    </row>
    <row r="109" spans="1:15" x14ac:dyDescent="0.25">
      <c r="A109" s="2"/>
      <c r="B109" s="2"/>
      <c r="C109" s="2"/>
      <c r="D109" s="2"/>
      <c r="E109" s="2"/>
      <c r="F109" s="2"/>
      <c r="G109" s="2"/>
      <c r="H109" s="52"/>
      <c r="I109" s="2"/>
      <c r="J109" s="53"/>
      <c r="K109" s="52"/>
      <c r="L109" s="104" t="s">
        <v>144</v>
      </c>
      <c r="M109" s="52"/>
      <c r="N109" s="2"/>
      <c r="O109" s="35"/>
    </row>
    <row r="110" spans="1:15" x14ac:dyDescent="0.25">
      <c r="A110" s="2"/>
      <c r="B110" s="2"/>
      <c r="C110" s="2"/>
      <c r="D110" s="2"/>
      <c r="E110" s="2"/>
      <c r="F110" s="2"/>
      <c r="G110" s="2"/>
      <c r="H110" s="52"/>
      <c r="I110" s="2"/>
      <c r="J110" s="53"/>
      <c r="K110" s="52"/>
      <c r="L110" s="52"/>
      <c r="M110" s="52"/>
      <c r="N110" s="2"/>
      <c r="O110" s="35"/>
    </row>
    <row r="111" spans="1:15" x14ac:dyDescent="0.25">
      <c r="A111" s="2" t="s">
        <v>90</v>
      </c>
      <c r="B111" s="2"/>
      <c r="C111" s="2"/>
      <c r="D111" s="2"/>
      <c r="E111" s="2"/>
      <c r="F111" s="2"/>
      <c r="G111" s="2" t="s">
        <v>139</v>
      </c>
      <c r="H111" s="52" t="s">
        <v>155</v>
      </c>
      <c r="I111" s="2"/>
      <c r="J111" s="53" t="s">
        <v>584</v>
      </c>
      <c r="K111" s="52"/>
      <c r="L111" s="52" t="s">
        <v>141</v>
      </c>
      <c r="M111" s="52"/>
      <c r="N111" s="2"/>
      <c r="O111" s="35"/>
    </row>
    <row r="112" spans="1:15" x14ac:dyDescent="0.25">
      <c r="A112" s="2"/>
      <c r="B112" s="2"/>
      <c r="C112" s="2"/>
      <c r="D112" s="2"/>
      <c r="E112" s="2"/>
      <c r="F112" s="2"/>
      <c r="G112" s="34" t="s">
        <v>143</v>
      </c>
      <c r="H112" s="52" t="s">
        <v>148</v>
      </c>
      <c r="I112" s="2"/>
      <c r="J112" s="53"/>
      <c r="K112" s="52"/>
      <c r="L112" s="104" t="s">
        <v>144</v>
      </c>
      <c r="M112" s="52"/>
      <c r="N112" s="2"/>
      <c r="O112" s="35"/>
    </row>
    <row r="113" spans="1:15" x14ac:dyDescent="0.25">
      <c r="A113" s="35"/>
      <c r="B113" s="35"/>
      <c r="C113" s="35"/>
      <c r="D113" s="35"/>
      <c r="E113" s="35"/>
      <c r="F113" s="35"/>
      <c r="G113" s="35"/>
      <c r="H113" s="35"/>
      <c r="I113" s="35"/>
      <c r="J113" s="45"/>
      <c r="K113" s="35"/>
      <c r="L113" s="35"/>
      <c r="M113" s="35"/>
      <c r="N113" s="35"/>
      <c r="O113" s="35"/>
    </row>
    <row r="114" spans="1:15" x14ac:dyDescent="0.25">
      <c r="A114" s="2" t="s">
        <v>109</v>
      </c>
      <c r="B114" s="2"/>
      <c r="C114" s="2"/>
      <c r="D114" s="2"/>
      <c r="E114" s="2"/>
      <c r="F114" s="2"/>
      <c r="G114" s="2" t="s">
        <v>139</v>
      </c>
      <c r="H114" s="52" t="s">
        <v>147</v>
      </c>
      <c r="I114" s="2"/>
      <c r="J114" s="53" t="s">
        <v>177</v>
      </c>
      <c r="K114" s="52"/>
      <c r="L114" s="52" t="s">
        <v>141</v>
      </c>
      <c r="M114" s="52"/>
      <c r="N114" s="2"/>
      <c r="O114" s="35"/>
    </row>
    <row r="115" spans="1:15" x14ac:dyDescent="0.25">
      <c r="A115" s="2"/>
      <c r="B115" s="2"/>
      <c r="C115" s="2"/>
      <c r="D115" s="2"/>
      <c r="E115" s="2"/>
      <c r="F115" s="2"/>
      <c r="G115" s="34" t="s">
        <v>143</v>
      </c>
      <c r="H115" s="52" t="s">
        <v>148</v>
      </c>
      <c r="I115" s="2"/>
      <c r="J115" s="53" t="s">
        <v>178</v>
      </c>
      <c r="K115" s="52"/>
      <c r="L115" s="104" t="s">
        <v>144</v>
      </c>
      <c r="M115" s="52"/>
      <c r="N115" s="2"/>
      <c r="O115" s="35"/>
    </row>
    <row r="116" spans="1:15" x14ac:dyDescent="0.25">
      <c r="A116" s="2"/>
      <c r="B116" s="2"/>
      <c r="C116" s="2"/>
      <c r="D116" s="2"/>
      <c r="E116" s="2"/>
      <c r="F116" s="2"/>
      <c r="G116" s="2"/>
      <c r="H116" s="52"/>
      <c r="I116" s="2"/>
      <c r="J116" s="53"/>
      <c r="K116" s="52"/>
      <c r="L116" s="52"/>
      <c r="M116" s="52"/>
      <c r="N116" s="2"/>
      <c r="O116" s="35"/>
    </row>
    <row r="117" spans="1:15" x14ac:dyDescent="0.25">
      <c r="A117" s="2" t="s">
        <v>46</v>
      </c>
      <c r="B117" s="2"/>
      <c r="C117" s="2"/>
      <c r="D117" s="2"/>
      <c r="E117" s="2"/>
      <c r="F117" s="2"/>
      <c r="G117" s="2" t="s">
        <v>139</v>
      </c>
      <c r="H117" s="52" t="s">
        <v>152</v>
      </c>
      <c r="I117" s="2"/>
      <c r="J117" s="53" t="s">
        <v>179</v>
      </c>
      <c r="K117" s="52"/>
      <c r="L117" s="52" t="s">
        <v>141</v>
      </c>
      <c r="M117" s="52"/>
      <c r="N117" s="2"/>
      <c r="O117" s="35"/>
    </row>
    <row r="118" spans="1:15" x14ac:dyDescent="0.25">
      <c r="A118" s="2"/>
      <c r="B118" s="2"/>
      <c r="C118" s="2"/>
      <c r="D118" s="2"/>
      <c r="E118" s="2"/>
      <c r="F118" s="2"/>
      <c r="G118" s="34" t="s">
        <v>143</v>
      </c>
      <c r="H118" s="52" t="s">
        <v>148</v>
      </c>
      <c r="I118" s="2"/>
      <c r="J118" s="53"/>
      <c r="K118" s="52"/>
      <c r="L118" s="104" t="s">
        <v>144</v>
      </c>
      <c r="M118" s="52"/>
      <c r="N118" s="2"/>
      <c r="O118" s="35"/>
    </row>
    <row r="119" spans="1:15" x14ac:dyDescent="0.25">
      <c r="A119" s="2"/>
      <c r="B119" s="2"/>
      <c r="C119" s="2"/>
      <c r="D119" s="2"/>
      <c r="E119" s="2"/>
      <c r="F119" s="2"/>
      <c r="G119" s="2"/>
      <c r="H119" s="52"/>
      <c r="I119" s="2"/>
      <c r="J119" s="53"/>
      <c r="K119" s="52"/>
      <c r="L119" s="52"/>
      <c r="M119" s="52"/>
      <c r="N119" s="2"/>
      <c r="O119" s="35"/>
    </row>
    <row r="120" spans="1:15" x14ac:dyDescent="0.25">
      <c r="A120" s="2" t="s">
        <v>47</v>
      </c>
      <c r="B120" s="2"/>
      <c r="C120" s="2"/>
      <c r="D120" s="2"/>
      <c r="E120" s="2"/>
      <c r="F120" s="2"/>
      <c r="G120" s="2" t="s">
        <v>139</v>
      </c>
      <c r="H120" s="52" t="s">
        <v>152</v>
      </c>
      <c r="I120" s="2"/>
      <c r="J120" s="53" t="s">
        <v>180</v>
      </c>
      <c r="K120" s="52"/>
      <c r="L120" s="52" t="s">
        <v>141</v>
      </c>
      <c r="M120" s="52"/>
      <c r="N120" s="2"/>
      <c r="O120" s="35"/>
    </row>
    <row r="121" spans="1:15" x14ac:dyDescent="0.25">
      <c r="A121" s="2"/>
      <c r="B121" s="2"/>
      <c r="C121" s="2"/>
      <c r="D121" s="2"/>
      <c r="E121" s="2"/>
      <c r="F121" s="2"/>
      <c r="G121" s="34" t="s">
        <v>143</v>
      </c>
      <c r="H121" s="52" t="s">
        <v>148</v>
      </c>
      <c r="I121" s="2"/>
      <c r="J121" s="53"/>
      <c r="K121" s="52"/>
      <c r="L121" s="104" t="s">
        <v>144</v>
      </c>
      <c r="M121" s="52"/>
      <c r="N121" s="2"/>
      <c r="O121" s="35"/>
    </row>
    <row r="122" spans="1:15" x14ac:dyDescent="0.25">
      <c r="A122" s="2"/>
      <c r="B122" s="2"/>
      <c r="C122" s="2"/>
      <c r="D122" s="2"/>
      <c r="E122" s="2"/>
      <c r="F122" s="2"/>
      <c r="G122" s="2"/>
      <c r="H122" s="52"/>
      <c r="I122" s="2"/>
      <c r="J122" s="53"/>
      <c r="K122" s="52"/>
      <c r="L122" s="52"/>
      <c r="M122" s="52"/>
      <c r="N122" s="2"/>
      <c r="O122" s="35"/>
    </row>
    <row r="123" spans="1:15" x14ac:dyDescent="0.25">
      <c r="A123" s="2" t="s">
        <v>272</v>
      </c>
      <c r="B123" s="2"/>
      <c r="C123" s="2"/>
      <c r="D123" s="2"/>
      <c r="E123" s="2"/>
      <c r="F123" s="2"/>
      <c r="G123" s="2" t="s">
        <v>139</v>
      </c>
      <c r="H123" s="52" t="s">
        <v>147</v>
      </c>
      <c r="I123" s="2"/>
      <c r="J123" s="53" t="s">
        <v>181</v>
      </c>
      <c r="K123" s="52"/>
      <c r="L123" s="52" t="s">
        <v>141</v>
      </c>
      <c r="M123" s="52"/>
      <c r="N123" s="2"/>
      <c r="O123" s="46"/>
    </row>
    <row r="124" spans="1:15" x14ac:dyDescent="0.25">
      <c r="A124" s="2"/>
      <c r="B124" s="2"/>
      <c r="C124" s="2"/>
      <c r="D124" s="2"/>
      <c r="E124" s="2"/>
      <c r="F124" s="2"/>
      <c r="G124" s="34" t="s">
        <v>143</v>
      </c>
      <c r="H124" s="52" t="s">
        <v>148</v>
      </c>
      <c r="I124" s="2"/>
      <c r="J124" s="53"/>
      <c r="K124" s="52"/>
      <c r="L124" s="104" t="s">
        <v>144</v>
      </c>
      <c r="M124" s="52"/>
      <c r="N124" s="2"/>
      <c r="O124" s="35"/>
    </row>
    <row r="125" spans="1:15" x14ac:dyDescent="0.25">
      <c r="A125" s="2"/>
      <c r="B125" s="2"/>
      <c r="C125" s="2"/>
      <c r="D125" s="2"/>
      <c r="E125" s="2"/>
      <c r="F125" s="2"/>
      <c r="G125" s="2"/>
      <c r="H125" s="52"/>
      <c r="I125" s="2"/>
      <c r="J125" s="53" t="s">
        <v>273</v>
      </c>
      <c r="K125" s="52"/>
      <c r="L125" s="52" t="s">
        <v>149</v>
      </c>
      <c r="M125" s="52"/>
      <c r="N125" s="2"/>
      <c r="O125" s="35"/>
    </row>
    <row r="126" spans="1:15" x14ac:dyDescent="0.25">
      <c r="A126" s="2"/>
      <c r="B126" s="2"/>
      <c r="C126" s="2"/>
      <c r="D126" s="2"/>
      <c r="E126" s="2"/>
      <c r="F126" s="2"/>
      <c r="G126" s="2"/>
      <c r="H126" s="52"/>
      <c r="I126" s="2"/>
      <c r="J126" s="53"/>
      <c r="K126" s="52"/>
      <c r="L126" s="104" t="s">
        <v>150</v>
      </c>
      <c r="M126" s="52"/>
      <c r="N126" s="2"/>
      <c r="O126" s="35"/>
    </row>
    <row r="127" spans="1:15" x14ac:dyDescent="0.25">
      <c r="A127" s="2"/>
      <c r="B127" s="2"/>
      <c r="C127" s="2"/>
      <c r="D127" s="2"/>
      <c r="E127" s="2"/>
      <c r="F127" s="2"/>
      <c r="G127" s="2"/>
      <c r="H127" s="52"/>
      <c r="I127" s="2"/>
      <c r="J127" s="53"/>
      <c r="K127" s="52"/>
      <c r="L127" s="52"/>
      <c r="M127" s="52"/>
      <c r="N127" s="2"/>
      <c r="O127" s="35"/>
    </row>
    <row r="128" spans="1:15" x14ac:dyDescent="0.25">
      <c r="A128" s="2" t="s">
        <v>35</v>
      </c>
      <c r="B128" s="2"/>
      <c r="C128" s="2"/>
      <c r="D128" s="2"/>
      <c r="E128" s="2"/>
      <c r="F128" s="2"/>
      <c r="G128" s="2" t="s">
        <v>139</v>
      </c>
      <c r="H128" s="52" t="s">
        <v>147</v>
      </c>
      <c r="I128" s="2"/>
      <c r="J128" s="53" t="s">
        <v>172</v>
      </c>
      <c r="K128" s="52"/>
      <c r="L128" s="52" t="s">
        <v>141</v>
      </c>
      <c r="M128" s="52"/>
      <c r="N128" s="2"/>
      <c r="O128" s="35"/>
    </row>
    <row r="129" spans="1:15" x14ac:dyDescent="0.25">
      <c r="A129" s="2"/>
      <c r="B129" s="2"/>
      <c r="C129" s="2"/>
      <c r="D129" s="2"/>
      <c r="E129" s="2"/>
      <c r="F129" s="2"/>
      <c r="G129" s="34" t="s">
        <v>143</v>
      </c>
      <c r="H129" s="52" t="s">
        <v>148</v>
      </c>
      <c r="I129" s="2"/>
      <c r="J129" s="53"/>
      <c r="K129" s="52"/>
      <c r="L129" s="104" t="s">
        <v>144</v>
      </c>
      <c r="M129" s="52"/>
      <c r="N129" s="2"/>
      <c r="O129" s="35"/>
    </row>
    <row r="130" spans="1:15" x14ac:dyDescent="0.25">
      <c r="A130" s="2"/>
      <c r="B130" s="2"/>
      <c r="C130" s="2"/>
      <c r="D130" s="2"/>
      <c r="E130" s="2"/>
      <c r="F130" s="2"/>
      <c r="G130" s="2"/>
      <c r="H130" s="52"/>
      <c r="I130" s="2"/>
      <c r="J130" s="53"/>
      <c r="K130" s="52"/>
      <c r="L130" s="52"/>
      <c r="M130" s="52"/>
      <c r="N130" s="2"/>
      <c r="O130" s="35"/>
    </row>
    <row r="131" spans="1:15" x14ac:dyDescent="0.25">
      <c r="A131" s="2" t="s">
        <v>48</v>
      </c>
      <c r="B131" s="2"/>
      <c r="C131" s="2"/>
      <c r="D131" s="2"/>
      <c r="E131" s="2"/>
      <c r="F131" s="2"/>
      <c r="G131" s="2" t="s">
        <v>139</v>
      </c>
      <c r="H131" s="52" t="s">
        <v>152</v>
      </c>
      <c r="I131" s="2"/>
      <c r="J131" s="53" t="s">
        <v>182</v>
      </c>
      <c r="K131" s="52"/>
      <c r="L131" s="52" t="s">
        <v>141</v>
      </c>
      <c r="M131" s="52"/>
      <c r="N131" s="2"/>
      <c r="O131" s="35"/>
    </row>
    <row r="132" spans="1:15" x14ac:dyDescent="0.25">
      <c r="A132" s="2"/>
      <c r="B132" s="2"/>
      <c r="C132" s="2"/>
      <c r="D132" s="2"/>
      <c r="E132" s="2"/>
      <c r="F132" s="2"/>
      <c r="G132" s="34" t="s">
        <v>143</v>
      </c>
      <c r="H132" s="52" t="s">
        <v>148</v>
      </c>
      <c r="I132" s="2"/>
      <c r="J132" s="53"/>
      <c r="K132" s="52"/>
      <c r="L132" s="104" t="s">
        <v>144</v>
      </c>
      <c r="M132" s="52"/>
      <c r="N132" s="2"/>
      <c r="O132" s="35"/>
    </row>
    <row r="133" spans="1:15" x14ac:dyDescent="0.25">
      <c r="A133" s="2"/>
      <c r="B133" s="2"/>
      <c r="C133" s="2"/>
      <c r="D133" s="2"/>
      <c r="E133" s="2"/>
      <c r="F133" s="2"/>
      <c r="G133" s="2"/>
      <c r="H133" s="52"/>
      <c r="I133" s="2"/>
      <c r="J133" s="53"/>
      <c r="K133" s="52"/>
      <c r="L133" s="52"/>
      <c r="M133" s="52"/>
      <c r="N133" s="2"/>
      <c r="O133" s="35"/>
    </row>
    <row r="134" spans="1:15" x14ac:dyDescent="0.25">
      <c r="A134" s="2" t="s">
        <v>36</v>
      </c>
      <c r="B134" s="2"/>
      <c r="C134" s="2"/>
      <c r="D134" s="2"/>
      <c r="E134" s="2"/>
      <c r="F134" s="2"/>
      <c r="G134" s="2" t="s">
        <v>139</v>
      </c>
      <c r="H134" s="52" t="s">
        <v>155</v>
      </c>
      <c r="I134" s="2"/>
      <c r="J134" s="53" t="s">
        <v>183</v>
      </c>
      <c r="K134" s="52"/>
      <c r="L134" s="52" t="s">
        <v>141</v>
      </c>
      <c r="M134" s="52"/>
      <c r="N134" s="2"/>
      <c r="O134" s="35"/>
    </row>
    <row r="135" spans="1:15" x14ac:dyDescent="0.25">
      <c r="A135" s="2"/>
      <c r="B135" s="2"/>
      <c r="C135" s="2"/>
      <c r="D135" s="2"/>
      <c r="E135" s="2"/>
      <c r="F135" s="2"/>
      <c r="G135" s="34" t="s">
        <v>143</v>
      </c>
      <c r="H135" s="52" t="s">
        <v>148</v>
      </c>
      <c r="I135" s="2"/>
      <c r="J135" s="53"/>
      <c r="K135" s="52"/>
      <c r="L135" s="104" t="s">
        <v>144</v>
      </c>
      <c r="M135" s="52"/>
      <c r="N135" s="2"/>
      <c r="O135" s="35"/>
    </row>
    <row r="136" spans="1:15" x14ac:dyDescent="0.25">
      <c r="A136" s="2"/>
      <c r="B136" s="2"/>
      <c r="C136" s="2"/>
      <c r="D136" s="2"/>
      <c r="E136" s="2"/>
      <c r="F136" s="2"/>
      <c r="G136" s="2"/>
      <c r="H136" s="52"/>
      <c r="I136" s="2"/>
      <c r="J136" s="53" t="s">
        <v>184</v>
      </c>
      <c r="K136" s="52"/>
      <c r="L136" s="52" t="s">
        <v>149</v>
      </c>
      <c r="M136" s="52"/>
      <c r="N136" s="2"/>
      <c r="O136" s="35"/>
    </row>
    <row r="137" spans="1:15" x14ac:dyDescent="0.25">
      <c r="A137" s="2"/>
      <c r="B137" s="2"/>
      <c r="C137" s="2"/>
      <c r="D137" s="2"/>
      <c r="E137" s="2"/>
      <c r="F137" s="2"/>
      <c r="G137" s="2"/>
      <c r="H137" s="52"/>
      <c r="I137" s="2"/>
      <c r="J137" s="53"/>
      <c r="K137" s="52"/>
      <c r="L137" s="104" t="s">
        <v>150</v>
      </c>
      <c r="M137" s="52"/>
      <c r="N137" s="2"/>
      <c r="O137" s="35"/>
    </row>
    <row r="138" spans="1:15" x14ac:dyDescent="0.25">
      <c r="A138" s="2"/>
      <c r="B138" s="2"/>
      <c r="C138" s="2"/>
      <c r="D138" s="2"/>
      <c r="E138" s="2"/>
      <c r="F138" s="2"/>
      <c r="G138" s="2"/>
      <c r="H138" s="52"/>
      <c r="I138" s="2"/>
      <c r="J138" s="53"/>
      <c r="K138" s="52"/>
      <c r="L138" s="52"/>
      <c r="M138" s="52"/>
      <c r="N138" s="2"/>
      <c r="O138" s="46"/>
    </row>
    <row r="139" spans="1:15" x14ac:dyDescent="0.25">
      <c r="A139" s="2" t="s">
        <v>91</v>
      </c>
      <c r="B139" s="2"/>
      <c r="C139" s="2"/>
      <c r="D139" s="2"/>
      <c r="E139" s="2"/>
      <c r="F139" s="2"/>
      <c r="G139" s="2" t="s">
        <v>139</v>
      </c>
      <c r="H139" s="52" t="s">
        <v>155</v>
      </c>
      <c r="I139" s="2"/>
      <c r="J139" s="53" t="s">
        <v>346</v>
      </c>
      <c r="K139" s="52"/>
      <c r="L139" s="52" t="s">
        <v>141</v>
      </c>
      <c r="M139" s="52"/>
      <c r="N139" s="2"/>
      <c r="O139" s="35"/>
    </row>
    <row r="140" spans="1:15" x14ac:dyDescent="0.25">
      <c r="A140" s="2"/>
      <c r="B140" s="2"/>
      <c r="C140" s="2"/>
      <c r="D140" s="2"/>
      <c r="E140" s="2"/>
      <c r="F140" s="2"/>
      <c r="G140" s="34" t="s">
        <v>143</v>
      </c>
      <c r="H140" s="52" t="s">
        <v>274</v>
      </c>
      <c r="I140" s="2"/>
      <c r="J140" s="53"/>
      <c r="K140" s="52"/>
      <c r="L140" s="104" t="s">
        <v>144</v>
      </c>
      <c r="M140" s="52"/>
      <c r="N140" s="2"/>
      <c r="O140" s="35"/>
    </row>
    <row r="141" spans="1:15" x14ac:dyDescent="0.25">
      <c r="A141" s="2"/>
      <c r="B141" s="2"/>
      <c r="C141" s="2"/>
      <c r="D141" s="2"/>
      <c r="E141" s="2"/>
      <c r="F141" s="2"/>
      <c r="G141" s="2"/>
      <c r="H141" s="2"/>
      <c r="I141" s="2"/>
      <c r="J141" s="52"/>
      <c r="K141" s="2"/>
      <c r="L141" s="2"/>
      <c r="M141" s="2"/>
      <c r="N141" s="2"/>
      <c r="O141" s="35"/>
    </row>
    <row r="142" spans="1:15" x14ac:dyDescent="0.25">
      <c r="A142" s="2" t="s">
        <v>92</v>
      </c>
      <c r="B142" s="2"/>
      <c r="C142" s="2"/>
      <c r="D142" s="2"/>
      <c r="E142" s="2"/>
      <c r="F142" s="2"/>
      <c r="G142" s="2" t="s">
        <v>139</v>
      </c>
      <c r="H142" s="2" t="s">
        <v>185</v>
      </c>
      <c r="I142" s="2"/>
      <c r="J142" s="54" t="s">
        <v>140</v>
      </c>
      <c r="K142" s="2"/>
      <c r="L142" s="2" t="s">
        <v>141</v>
      </c>
      <c r="M142" s="2"/>
      <c r="N142" s="2"/>
      <c r="O142" s="35"/>
    </row>
    <row r="143" spans="1:15" x14ac:dyDescent="0.25">
      <c r="A143" s="2"/>
      <c r="B143" s="2"/>
      <c r="C143" s="2"/>
      <c r="D143" s="2"/>
      <c r="E143" s="2"/>
      <c r="F143" s="2"/>
      <c r="G143" s="34" t="s">
        <v>143</v>
      </c>
      <c r="H143" s="2" t="s">
        <v>275</v>
      </c>
      <c r="I143" s="2"/>
      <c r="J143" s="54"/>
      <c r="K143" s="2"/>
      <c r="L143" s="34" t="s">
        <v>144</v>
      </c>
      <c r="M143" s="2"/>
      <c r="N143" s="2"/>
      <c r="O143" s="35"/>
    </row>
    <row r="144" spans="1:15" x14ac:dyDescent="0.25">
      <c r="A144" s="2"/>
      <c r="B144" s="2"/>
      <c r="C144" s="2"/>
      <c r="D144" s="2"/>
      <c r="E144" s="2"/>
      <c r="F144" s="2"/>
      <c r="G144" s="2"/>
      <c r="H144" s="2"/>
      <c r="I144" s="2"/>
      <c r="J144" s="55"/>
      <c r="K144" s="2"/>
      <c r="L144" s="2"/>
      <c r="M144" s="2"/>
      <c r="N144" s="2"/>
      <c r="O144" s="35"/>
    </row>
    <row r="145" spans="1:15" x14ac:dyDescent="0.25">
      <c r="A145" s="2" t="s">
        <v>93</v>
      </c>
      <c r="B145" s="2"/>
      <c r="C145" s="2"/>
      <c r="D145" s="2"/>
      <c r="E145" s="2"/>
      <c r="F145" s="2"/>
      <c r="G145" s="2" t="s">
        <v>139</v>
      </c>
      <c r="H145" s="2" t="s">
        <v>155</v>
      </c>
      <c r="I145" s="2"/>
      <c r="J145" s="54" t="s">
        <v>186</v>
      </c>
      <c r="K145" s="2"/>
      <c r="L145" s="2" t="s">
        <v>141</v>
      </c>
      <c r="M145" s="2"/>
      <c r="N145" s="2"/>
      <c r="O145" s="35"/>
    </row>
    <row r="146" spans="1:15" x14ac:dyDescent="0.25">
      <c r="A146" s="2"/>
      <c r="B146" s="2"/>
      <c r="C146" s="2"/>
      <c r="D146" s="2"/>
      <c r="E146" s="2"/>
      <c r="F146" s="2"/>
      <c r="G146" s="34" t="s">
        <v>143</v>
      </c>
      <c r="H146" s="2" t="s">
        <v>148</v>
      </c>
      <c r="I146" s="2"/>
      <c r="J146" s="54"/>
      <c r="K146" s="2"/>
      <c r="L146" s="34" t="s">
        <v>144</v>
      </c>
      <c r="M146" s="2"/>
      <c r="N146" s="2"/>
      <c r="O146" s="35"/>
    </row>
    <row r="147" spans="1:15" x14ac:dyDescent="0.25">
      <c r="A147" s="2"/>
      <c r="B147" s="2"/>
      <c r="C147" s="2"/>
      <c r="D147" s="2"/>
      <c r="E147" s="2"/>
      <c r="F147" s="2"/>
      <c r="G147" s="2"/>
      <c r="H147" s="2"/>
      <c r="I147" s="2"/>
      <c r="J147" s="54"/>
      <c r="K147" s="2"/>
      <c r="L147" s="2"/>
      <c r="M147" s="2"/>
      <c r="N147" s="2"/>
      <c r="O147" s="35"/>
    </row>
    <row r="148" spans="1:15" x14ac:dyDescent="0.25">
      <c r="A148" s="2" t="s">
        <v>49</v>
      </c>
      <c r="B148" s="2"/>
      <c r="C148" s="2"/>
      <c r="D148" s="2"/>
      <c r="E148" s="2"/>
      <c r="F148" s="2"/>
      <c r="G148" s="2" t="s">
        <v>139</v>
      </c>
      <c r="H148" s="2" t="s">
        <v>155</v>
      </c>
      <c r="I148" s="2"/>
      <c r="J148" s="54" t="s">
        <v>382</v>
      </c>
      <c r="K148" s="2"/>
      <c r="L148" s="2" t="s">
        <v>141</v>
      </c>
      <c r="M148" s="2"/>
      <c r="N148" s="2"/>
      <c r="O148" s="35"/>
    </row>
    <row r="149" spans="1:15" x14ac:dyDescent="0.25">
      <c r="A149" s="2"/>
      <c r="B149" s="2"/>
      <c r="C149" s="2"/>
      <c r="D149" s="2"/>
      <c r="E149" s="2"/>
      <c r="F149" s="2"/>
      <c r="G149" s="34" t="s">
        <v>143</v>
      </c>
      <c r="H149" s="2" t="s">
        <v>148</v>
      </c>
      <c r="I149" s="2"/>
      <c r="J149" s="54"/>
      <c r="K149" s="2"/>
      <c r="L149" s="34" t="s">
        <v>144</v>
      </c>
      <c r="M149" s="2"/>
      <c r="N149" s="2"/>
      <c r="O149" s="35"/>
    </row>
    <row r="150" spans="1:15" x14ac:dyDescent="0.25">
      <c r="A150" s="2"/>
      <c r="B150" s="2"/>
      <c r="C150" s="2"/>
      <c r="D150" s="2"/>
      <c r="E150" s="2"/>
      <c r="F150" s="2"/>
      <c r="G150" s="2"/>
      <c r="H150" s="2"/>
      <c r="I150" s="2"/>
      <c r="J150" s="54"/>
      <c r="K150" s="2"/>
      <c r="L150" s="2"/>
      <c r="M150" s="2"/>
      <c r="N150" s="2"/>
      <c r="O150" s="35"/>
    </row>
    <row r="151" spans="1:15" x14ac:dyDescent="0.25">
      <c r="A151" s="2" t="s">
        <v>37</v>
      </c>
      <c r="B151" s="2"/>
      <c r="C151" s="2"/>
      <c r="D151" s="2"/>
      <c r="E151" s="2"/>
      <c r="F151" s="2"/>
      <c r="G151" s="2" t="s">
        <v>139</v>
      </c>
      <c r="H151" s="2" t="s">
        <v>155</v>
      </c>
      <c r="I151" s="2"/>
      <c r="J151" s="54" t="s">
        <v>187</v>
      </c>
      <c r="K151" s="2"/>
      <c r="L151" s="2" t="s">
        <v>141</v>
      </c>
      <c r="M151" s="2"/>
      <c r="N151" s="2"/>
      <c r="O151" s="35"/>
    </row>
    <row r="152" spans="1:15" x14ac:dyDescent="0.25">
      <c r="A152" s="2"/>
      <c r="B152" s="2"/>
      <c r="C152" s="2"/>
      <c r="D152" s="2"/>
      <c r="E152" s="2"/>
      <c r="F152" s="2"/>
      <c r="G152" s="34" t="s">
        <v>143</v>
      </c>
      <c r="H152" s="2" t="s">
        <v>148</v>
      </c>
      <c r="I152" s="2"/>
      <c r="J152" s="54"/>
      <c r="K152" s="2"/>
      <c r="L152" s="34" t="s">
        <v>144</v>
      </c>
      <c r="M152" s="2"/>
      <c r="N152" s="2"/>
      <c r="O152" s="35"/>
    </row>
    <row r="153" spans="1:15" x14ac:dyDescent="0.25">
      <c r="A153" s="9"/>
      <c r="B153" s="9"/>
      <c r="C153" s="9"/>
      <c r="D153" s="9"/>
      <c r="E153" s="9"/>
      <c r="F153" s="9"/>
      <c r="G153" s="9"/>
      <c r="H153" s="9"/>
      <c r="I153" s="9"/>
      <c r="J153" s="13"/>
      <c r="K153" s="9"/>
      <c r="L153" s="9"/>
      <c r="M153" s="9"/>
      <c r="N153" s="9"/>
      <c r="O153" s="35"/>
    </row>
    <row r="154" spans="1:15" x14ac:dyDescent="0.25">
      <c r="A154" s="2" t="s">
        <v>583</v>
      </c>
      <c r="B154" s="2"/>
      <c r="C154" s="2"/>
      <c r="D154" s="2"/>
      <c r="E154" s="2"/>
      <c r="F154" s="2"/>
      <c r="G154" s="2" t="s">
        <v>330</v>
      </c>
      <c r="H154" s="2"/>
      <c r="I154" s="2"/>
      <c r="J154" s="2"/>
      <c r="K154" s="2"/>
      <c r="L154" s="2"/>
      <c r="M154" s="2"/>
      <c r="N154" s="2"/>
      <c r="O154" s="35"/>
    </row>
    <row r="155" spans="1:15" x14ac:dyDescent="0.25">
      <c r="A155" s="34" t="s">
        <v>276</v>
      </c>
      <c r="B155" s="2"/>
      <c r="C155" s="2"/>
      <c r="D155" s="2"/>
      <c r="E155" s="2"/>
      <c r="F155" s="2"/>
      <c r="G155" s="2" t="s">
        <v>331</v>
      </c>
      <c r="H155" s="2"/>
      <c r="I155" s="2"/>
      <c r="J155" s="2"/>
      <c r="K155" s="2"/>
      <c r="L155" s="2"/>
      <c r="M155" s="2"/>
      <c r="N155" s="2"/>
      <c r="O155" s="35"/>
    </row>
    <row r="156" spans="1:15" x14ac:dyDescent="0.25">
      <c r="A156" s="2"/>
      <c r="B156" s="2"/>
      <c r="C156" s="2"/>
      <c r="D156" s="2"/>
      <c r="E156" s="2"/>
      <c r="F156" s="2"/>
      <c r="G156" s="2" t="s">
        <v>332</v>
      </c>
      <c r="H156" s="2"/>
      <c r="I156" s="2"/>
      <c r="J156" s="2"/>
      <c r="K156" s="2"/>
      <c r="L156" s="2"/>
      <c r="M156" s="2"/>
      <c r="N156" s="2"/>
    </row>
    <row r="157" spans="1:15" x14ac:dyDescent="0.25">
      <c r="A157" s="2"/>
      <c r="B157" s="2"/>
      <c r="C157" s="2"/>
      <c r="D157" s="2"/>
      <c r="E157" s="2"/>
      <c r="F157" s="2"/>
      <c r="G157" s="2" t="s">
        <v>333</v>
      </c>
      <c r="H157" s="2"/>
      <c r="I157" s="2"/>
      <c r="J157" s="2"/>
      <c r="K157" s="2"/>
      <c r="L157" s="2"/>
      <c r="M157" s="2"/>
      <c r="N157" s="2"/>
    </row>
    <row r="158" spans="1:15" x14ac:dyDescent="0.25">
      <c r="A158" s="2"/>
      <c r="B158" s="2"/>
      <c r="C158" s="2"/>
      <c r="D158" s="2"/>
      <c r="E158" s="2"/>
      <c r="F158" s="2"/>
      <c r="M158" s="2"/>
      <c r="N158" s="2"/>
    </row>
  </sheetData>
  <pageMargins left="0.7" right="0.7" top="0.75" bottom="0.75" header="0.3" footer="0.3"/>
  <pageSetup paperSize="9" scale="92" fitToHeight="0" orientation="portrait" r:id="rId1"/>
  <rowBreaks count="2" manualBreakCount="2">
    <brk id="58" max="16383" man="1"/>
    <brk id="10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35"/>
  <sheetViews>
    <sheetView showGridLines="0" zoomScaleNormal="100" zoomScaleSheetLayoutView="100" workbookViewId="0"/>
  </sheetViews>
  <sheetFormatPr defaultColWidth="9.109375" defaultRowHeight="13.2" outlineLevelCol="1" x14ac:dyDescent="0.25"/>
  <cols>
    <col min="1" max="1" width="2.44140625" style="3" customWidth="1"/>
    <col min="2" max="2" width="1.5546875" style="3" customWidth="1"/>
    <col min="3" max="3" width="2.44140625" style="3" customWidth="1"/>
    <col min="4" max="4" width="7.109375" style="3" customWidth="1"/>
    <col min="5" max="5" width="12.109375" style="3" customWidth="1"/>
    <col min="6" max="7" width="3.5546875" style="3" customWidth="1"/>
    <col min="8" max="8" width="3.5546875" style="3" hidden="1" customWidth="1" outlineLevel="1"/>
    <col min="9" max="9" width="5" style="3" hidden="1" customWidth="1" outlineLevel="1"/>
    <col min="10" max="10" width="1" style="3" hidden="1" customWidth="1" outlineLevel="1"/>
    <col min="11" max="11" width="5" style="3" hidden="1" customWidth="1" outlineLevel="1"/>
    <col min="12" max="12" width="1.109375" style="3" hidden="1" customWidth="1" outlineLevel="1"/>
    <col min="13" max="13" width="5" style="3" hidden="1" customWidth="1" outlineLevel="1"/>
    <col min="14" max="14" width="1.44140625" style="3" hidden="1" customWidth="1" outlineLevel="1"/>
    <col min="15" max="15" width="5" style="3" hidden="1" customWidth="1" outlineLevel="1"/>
    <col min="16" max="16" width="1.5546875" style="3" hidden="1" customWidth="1" outlineLevel="1"/>
    <col min="17" max="17" width="5" style="3" hidden="1" customWidth="1" outlineLevel="1"/>
    <col min="18" max="18" width="1.44140625" style="3" hidden="1" customWidth="1" outlineLevel="1"/>
    <col min="19" max="19" width="5" style="3" hidden="1" customWidth="1" outlineLevel="1"/>
    <col min="20" max="20" width="1.5546875" style="3" hidden="1" customWidth="1" outlineLevel="1"/>
    <col min="21" max="21" width="5" style="3" hidden="1" customWidth="1" outlineLevel="1"/>
    <col min="22" max="22" width="1.44140625" style="3" hidden="1" customWidth="1" outlineLevel="1"/>
    <col min="23" max="23" width="5" style="3" hidden="1" customWidth="1" outlineLevel="1"/>
    <col min="24" max="24" width="1.44140625" style="3" hidden="1" customWidth="1" outlineLevel="1"/>
    <col min="25" max="25" width="5" style="3" hidden="1" customWidth="1" outlineLevel="1"/>
    <col min="26" max="26" width="1.44140625" style="3" hidden="1" customWidth="1" outlineLevel="1"/>
    <col min="27" max="27" width="5" style="3" hidden="1" customWidth="1" outlineLevel="1"/>
    <col min="28" max="28" width="1.5546875" style="3" hidden="1" customWidth="1" outlineLevel="1"/>
    <col min="29" max="29" width="5" style="3" hidden="1" customWidth="1" outlineLevel="1"/>
    <col min="30" max="30" width="1.88671875" style="3" hidden="1" customWidth="1" outlineLevel="1"/>
    <col min="31" max="31" width="5" style="3" hidden="1" customWidth="1" outlineLevel="1"/>
    <col min="32" max="32" width="1.88671875" style="3" hidden="1" customWidth="1" outlineLevel="1"/>
    <col min="33" max="33" width="5" style="3" hidden="1" customWidth="1" outlineLevel="1"/>
    <col min="34" max="34" width="1.44140625" style="3" hidden="1" customWidth="1" outlineLevel="1"/>
    <col min="35" max="35" width="5" style="3" hidden="1" customWidth="1" outlineLevel="1"/>
    <col min="36" max="36" width="1.5546875" style="3" hidden="1" customWidth="1" outlineLevel="1"/>
    <col min="37" max="37" width="5" style="3" hidden="1" customWidth="1" outlineLevel="1"/>
    <col min="38" max="38" width="1.5546875" style="3" hidden="1" customWidth="1" outlineLevel="1"/>
    <col min="39" max="39" width="5" style="3" hidden="1" customWidth="1" outlineLevel="1"/>
    <col min="40" max="40" width="2.5546875" style="3" customWidth="1" collapsed="1"/>
    <col min="41" max="41" width="5" style="3" bestFit="1" customWidth="1"/>
    <col min="42" max="42" width="1.88671875" style="3" customWidth="1"/>
    <col min="43" max="43" width="5" style="3" bestFit="1" customWidth="1"/>
    <col min="44" max="44" width="1.44140625" style="3" customWidth="1"/>
    <col min="45" max="45" width="5" style="3" bestFit="1" customWidth="1"/>
    <col min="46" max="46" width="1.88671875" style="3" customWidth="1"/>
    <col min="47" max="47" width="5" style="3" bestFit="1" customWidth="1"/>
    <col min="48" max="48" width="1.5546875" style="3" customWidth="1"/>
    <col min="49" max="49" width="5" style="3" bestFit="1" customWidth="1"/>
    <col min="50" max="50" width="1.88671875" style="3" customWidth="1"/>
    <col min="51" max="51" width="5" style="3" bestFit="1" customWidth="1"/>
    <col min="52" max="52" width="2.109375" style="3" customWidth="1"/>
    <col min="53" max="53" width="5" style="3" bestFit="1" customWidth="1"/>
    <col min="54" max="54" width="1.88671875" style="3" customWidth="1"/>
    <col min="55" max="55" width="5" style="3" bestFit="1" customWidth="1"/>
    <col min="56" max="56" width="2.5546875" style="3" customWidth="1"/>
    <col min="57" max="57" width="5" style="3" bestFit="1" customWidth="1"/>
    <col min="58" max="58" width="1.5546875" style="3" customWidth="1"/>
    <col min="59" max="59" width="5" style="3" bestFit="1" customWidth="1"/>
    <col min="60" max="16384" width="9.109375" style="3"/>
  </cols>
  <sheetData>
    <row r="1" spans="1:59" s="1" customFormat="1" ht="12.75" customHeight="1" x14ac:dyDescent="0.25">
      <c r="A1" s="1" t="s">
        <v>220</v>
      </c>
      <c r="E1" s="1" t="s">
        <v>799</v>
      </c>
    </row>
    <row r="2" spans="1:59" ht="12.75" customHeight="1" x14ac:dyDescent="0.25">
      <c r="E2" s="39" t="s">
        <v>800</v>
      </c>
    </row>
    <row r="3" spans="1:59" ht="12.75" customHeight="1" x14ac:dyDescent="0.2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2"/>
      <c r="AT3" s="9"/>
      <c r="AU3" s="9"/>
      <c r="AV3" s="9"/>
      <c r="AW3" s="9"/>
      <c r="AX3" s="9"/>
      <c r="AY3" s="9"/>
      <c r="AZ3" s="8"/>
      <c r="BA3" s="8"/>
      <c r="BB3" s="8"/>
      <c r="BC3" s="8"/>
      <c r="BD3" s="8"/>
      <c r="BE3" s="8"/>
      <c r="BF3" s="8"/>
      <c r="BG3" s="8"/>
    </row>
    <row r="4" spans="1:59" s="2" customFormat="1" ht="12.75" customHeight="1" x14ac:dyDescent="0.2">
      <c r="H4" s="22" t="s">
        <v>356</v>
      </c>
      <c r="I4" s="22"/>
      <c r="J4" s="22"/>
      <c r="K4" s="22"/>
      <c r="AS4" s="22"/>
    </row>
    <row r="5" spans="1:59" s="2" customFormat="1" ht="12.75" customHeight="1" x14ac:dyDescent="0.2">
      <c r="H5" s="102" t="s">
        <v>357</v>
      </c>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row>
    <row r="6" spans="1:59" s="2" customFormat="1" ht="12.75" customHeight="1" x14ac:dyDescent="0.2"/>
    <row r="7" spans="1:59" s="2" customFormat="1" ht="12.75" customHeight="1" x14ac:dyDescent="0.25">
      <c r="A7" s="9"/>
      <c r="B7" s="9"/>
      <c r="C7" s="9"/>
      <c r="D7" s="9"/>
      <c r="E7" s="9"/>
      <c r="F7" s="9"/>
      <c r="G7" s="9"/>
      <c r="H7" s="9"/>
      <c r="I7" s="9">
        <v>2000</v>
      </c>
      <c r="J7" s="9"/>
      <c r="K7" s="9">
        <v>2001</v>
      </c>
      <c r="L7" s="9"/>
      <c r="M7" s="9">
        <v>2002</v>
      </c>
      <c r="N7" s="9"/>
      <c r="O7" s="9">
        <v>2003</v>
      </c>
      <c r="P7" s="9"/>
      <c r="Q7" s="9">
        <v>2004</v>
      </c>
      <c r="R7" s="9"/>
      <c r="S7" s="9">
        <v>2005</v>
      </c>
      <c r="T7" s="9"/>
      <c r="U7" s="9">
        <v>2006</v>
      </c>
      <c r="V7" s="9"/>
      <c r="W7" s="9">
        <v>2007</v>
      </c>
      <c r="X7" s="9"/>
      <c r="Y7" s="9">
        <v>2008</v>
      </c>
      <c r="Z7" s="9"/>
      <c r="AA7" s="9">
        <v>2009</v>
      </c>
      <c r="AB7" s="9"/>
      <c r="AC7" s="9">
        <v>2010</v>
      </c>
      <c r="AD7" s="283"/>
      <c r="AE7" s="283">
        <v>2011</v>
      </c>
      <c r="AF7" s="283"/>
      <c r="AG7" s="283">
        <v>2012</v>
      </c>
      <c r="AH7" s="283"/>
      <c r="AI7" s="283">
        <v>2013</v>
      </c>
      <c r="AJ7" s="283"/>
      <c r="AK7" s="283">
        <v>2014</v>
      </c>
      <c r="AL7" s="283"/>
      <c r="AM7" s="283">
        <v>2015</v>
      </c>
      <c r="AN7" s="283"/>
      <c r="AO7" s="283">
        <v>2016</v>
      </c>
      <c r="AP7" s="283"/>
      <c r="AQ7" s="283">
        <v>2017</v>
      </c>
      <c r="AR7" s="283"/>
      <c r="AS7" s="283">
        <v>2018</v>
      </c>
      <c r="AT7" s="283"/>
      <c r="AU7" s="283">
        <v>2019</v>
      </c>
      <c r="AV7" s="283"/>
      <c r="AW7" s="283">
        <v>2020</v>
      </c>
      <c r="AX7" s="283"/>
      <c r="AY7" s="283">
        <v>2021</v>
      </c>
      <c r="AZ7" s="283"/>
      <c r="BA7" s="283">
        <v>2022</v>
      </c>
      <c r="BB7" s="283"/>
      <c r="BC7" s="283">
        <v>2023</v>
      </c>
      <c r="BD7" s="283"/>
      <c r="BE7" s="283">
        <v>2024</v>
      </c>
      <c r="BF7" s="283"/>
      <c r="BG7" s="283">
        <v>2025</v>
      </c>
    </row>
    <row r="8" spans="1:59" s="2" customFormat="1" ht="12.75" customHeight="1" x14ac:dyDescent="0.2"/>
    <row r="9" spans="1:59" ht="12.75" customHeight="1" x14ac:dyDescent="0.25">
      <c r="A9" s="2" t="s">
        <v>387</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BA9" s="2"/>
    </row>
    <row r="10" spans="1:59" ht="12.75" customHeight="1" x14ac:dyDescent="0.25">
      <c r="A10" s="34" t="s">
        <v>221</v>
      </c>
      <c r="I10" s="2">
        <v>29</v>
      </c>
      <c r="J10" s="2"/>
      <c r="K10" s="2">
        <v>29</v>
      </c>
      <c r="L10" s="2"/>
      <c r="M10" s="2">
        <v>28</v>
      </c>
      <c r="N10" s="2"/>
      <c r="O10" s="2">
        <v>28</v>
      </c>
      <c r="P10" s="2"/>
      <c r="Q10" s="2">
        <v>28</v>
      </c>
      <c r="R10" s="2"/>
      <c r="S10" s="2">
        <v>41</v>
      </c>
      <c r="T10" s="2"/>
      <c r="U10" s="2">
        <v>39</v>
      </c>
      <c r="V10" s="2"/>
      <c r="W10" s="2">
        <v>33</v>
      </c>
      <c r="X10" s="2"/>
      <c r="Y10" s="2">
        <v>32</v>
      </c>
      <c r="Z10" s="2"/>
      <c r="AA10" s="2">
        <v>32</v>
      </c>
      <c r="AB10" s="2"/>
      <c r="AC10" s="2">
        <v>31</v>
      </c>
      <c r="AD10" s="2"/>
      <c r="AE10" s="2">
        <v>25</v>
      </c>
      <c r="AF10" s="2"/>
      <c r="AG10" s="2">
        <v>23</v>
      </c>
      <c r="AH10" s="2"/>
      <c r="AI10" s="2">
        <v>23</v>
      </c>
      <c r="AJ10" s="2"/>
      <c r="AK10" s="2">
        <v>22</v>
      </c>
      <c r="AL10" s="2"/>
      <c r="AM10" s="2">
        <v>22</v>
      </c>
      <c r="AN10" s="2"/>
      <c r="AO10" s="2">
        <v>22</v>
      </c>
      <c r="AP10" s="2"/>
      <c r="AQ10" s="17">
        <v>24</v>
      </c>
      <c r="AR10" s="2"/>
      <c r="AS10" s="2">
        <v>23</v>
      </c>
      <c r="AT10" s="2"/>
      <c r="AU10" s="2">
        <v>24</v>
      </c>
      <c r="AV10" s="2"/>
      <c r="AW10" s="2">
        <v>23</v>
      </c>
      <c r="AX10" s="2"/>
      <c r="AY10" s="2">
        <v>23</v>
      </c>
      <c r="BA10" s="2">
        <v>22</v>
      </c>
      <c r="BC10" s="2">
        <v>22</v>
      </c>
      <c r="BD10" s="2"/>
      <c r="BE10" s="2">
        <v>22</v>
      </c>
      <c r="BG10" s="2">
        <v>22</v>
      </c>
    </row>
    <row r="11" spans="1:59" ht="12.75" customHeight="1" x14ac:dyDescent="0.25">
      <c r="A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65"/>
      <c r="AR11" s="2"/>
      <c r="AS11" s="2"/>
      <c r="AT11" s="2"/>
      <c r="AU11" s="2"/>
      <c r="AV11" s="2"/>
      <c r="AW11" s="2"/>
      <c r="AX11" s="2"/>
      <c r="AY11" s="2"/>
      <c r="BA11" s="2"/>
    </row>
    <row r="12" spans="1:59" ht="12.75" customHeight="1" x14ac:dyDescent="0.25">
      <c r="A12" s="2" t="s">
        <v>222</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65"/>
      <c r="AR12" s="2"/>
      <c r="AS12" s="2"/>
      <c r="AT12" s="2"/>
      <c r="AU12" s="2"/>
      <c r="AV12" s="2"/>
      <c r="AW12" s="2"/>
      <c r="AX12" s="2"/>
      <c r="AY12" s="2"/>
      <c r="BA12" s="2"/>
    </row>
    <row r="13" spans="1:59" ht="12.75" customHeight="1" x14ac:dyDescent="0.25">
      <c r="A13" s="34" t="s">
        <v>223</v>
      </c>
      <c r="I13" s="2">
        <v>2</v>
      </c>
      <c r="J13" s="2"/>
      <c r="K13" s="2">
        <v>2</v>
      </c>
      <c r="L13" s="2"/>
      <c r="M13" s="2">
        <v>2</v>
      </c>
      <c r="N13" s="2"/>
      <c r="O13" s="2">
        <v>2</v>
      </c>
      <c r="P13" s="2"/>
      <c r="Q13" s="2">
        <v>2</v>
      </c>
      <c r="R13" s="2"/>
      <c r="S13" s="2">
        <v>2</v>
      </c>
      <c r="T13" s="2"/>
      <c r="U13" s="2">
        <v>2</v>
      </c>
      <c r="V13" s="2"/>
      <c r="W13" s="17" t="s">
        <v>277</v>
      </c>
      <c r="X13" s="2"/>
      <c r="Y13" s="17" t="s">
        <v>277</v>
      </c>
      <c r="Z13" s="2"/>
      <c r="AA13" s="17" t="s">
        <v>277</v>
      </c>
      <c r="AB13" s="2"/>
      <c r="AC13" s="17" t="s">
        <v>277</v>
      </c>
      <c r="AD13" s="2"/>
      <c r="AE13" s="17" t="s">
        <v>277</v>
      </c>
      <c r="AF13" s="2"/>
      <c r="AG13" s="17" t="s">
        <v>277</v>
      </c>
      <c r="AH13" s="2"/>
      <c r="AI13" s="17" t="s">
        <v>277</v>
      </c>
      <c r="AJ13" s="2"/>
      <c r="AK13" s="17" t="s">
        <v>277</v>
      </c>
      <c r="AL13" s="2"/>
      <c r="AM13" s="17" t="s">
        <v>277</v>
      </c>
      <c r="AN13" s="2"/>
      <c r="AO13" s="17" t="s">
        <v>277</v>
      </c>
      <c r="AP13" s="2"/>
      <c r="AQ13" s="17" t="s">
        <v>277</v>
      </c>
      <c r="AR13" s="2"/>
      <c r="AS13" s="17" t="s">
        <v>277</v>
      </c>
      <c r="AT13" s="2"/>
      <c r="AU13" s="17" t="s">
        <v>277</v>
      </c>
      <c r="AV13" s="2"/>
      <c r="AW13" s="17" t="s">
        <v>277</v>
      </c>
      <c r="AX13" s="2"/>
      <c r="AY13" s="17" t="s">
        <v>277</v>
      </c>
      <c r="BA13" s="17" t="s">
        <v>277</v>
      </c>
      <c r="BC13" s="17" t="s">
        <v>277</v>
      </c>
      <c r="BE13" s="17" t="s">
        <v>277</v>
      </c>
      <c r="BG13" s="17" t="s">
        <v>277</v>
      </c>
    </row>
    <row r="14" spans="1:59" ht="12.75" customHeight="1" x14ac:dyDescent="0.25">
      <c r="A14" s="9"/>
      <c r="B14" s="8"/>
      <c r="C14" s="8"/>
      <c r="D14" s="8"/>
      <c r="E14" s="8"/>
      <c r="F14" s="8"/>
      <c r="G14" s="8"/>
      <c r="H14" s="8"/>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66"/>
      <c r="AR14" s="9"/>
      <c r="AS14" s="9"/>
      <c r="AT14" s="9"/>
      <c r="AU14" s="9"/>
      <c r="AV14" s="9"/>
      <c r="AW14" s="9"/>
      <c r="AX14" s="9"/>
      <c r="AY14" s="9"/>
      <c r="AZ14" s="8"/>
      <c r="BA14" s="9"/>
      <c r="BB14" s="8"/>
      <c r="BC14" s="8"/>
      <c r="BD14" s="8"/>
      <c r="BE14" s="8"/>
      <c r="BF14" s="8"/>
      <c r="BG14" s="8"/>
    </row>
    <row r="15" spans="1:59" ht="12.75" customHeight="1" x14ac:dyDescent="0.25">
      <c r="A15" s="2" t="s">
        <v>397</v>
      </c>
      <c r="C15" s="1"/>
      <c r="D15" s="1"/>
      <c r="E15" s="1"/>
      <c r="F15" s="1"/>
      <c r="G15" s="1"/>
      <c r="H15" s="1"/>
      <c r="I15" s="315">
        <v>31</v>
      </c>
      <c r="J15" s="315"/>
      <c r="K15" s="315">
        <v>31</v>
      </c>
      <c r="L15" s="315"/>
      <c r="M15" s="315">
        <v>30</v>
      </c>
      <c r="N15" s="315"/>
      <c r="O15" s="315">
        <v>30</v>
      </c>
      <c r="P15" s="315"/>
      <c r="Q15" s="315">
        <v>30</v>
      </c>
      <c r="R15" s="315">
        <v>0</v>
      </c>
      <c r="S15" s="315">
        <v>43</v>
      </c>
      <c r="T15" s="315"/>
      <c r="U15" s="315">
        <v>41</v>
      </c>
      <c r="V15" s="315"/>
      <c r="W15" s="315">
        <v>33</v>
      </c>
      <c r="X15" s="315"/>
      <c r="Y15" s="315">
        <v>32</v>
      </c>
      <c r="Z15" s="315"/>
      <c r="AA15" s="315">
        <v>32</v>
      </c>
      <c r="AB15" s="315"/>
      <c r="AC15" s="315">
        <v>31</v>
      </c>
      <c r="AD15" s="315"/>
      <c r="AE15" s="315">
        <v>25</v>
      </c>
      <c r="AF15" s="315"/>
      <c r="AG15" s="315">
        <v>23</v>
      </c>
      <c r="AH15" s="315"/>
      <c r="AI15" s="315">
        <v>23</v>
      </c>
      <c r="AJ15" s="315"/>
      <c r="AK15" s="315">
        <v>22</v>
      </c>
      <c r="AL15" s="315"/>
      <c r="AM15" s="315">
        <v>22</v>
      </c>
      <c r="AN15" s="315"/>
      <c r="AO15" s="315">
        <v>22</v>
      </c>
      <c r="AP15" s="315"/>
      <c r="AQ15" s="316">
        <v>24</v>
      </c>
      <c r="AR15" s="315"/>
      <c r="AS15" s="315">
        <v>23</v>
      </c>
      <c r="AT15" s="315"/>
      <c r="AU15" s="315">
        <v>24</v>
      </c>
      <c r="AV15" s="315"/>
      <c r="AW15" s="315">
        <v>23</v>
      </c>
      <c r="AX15" s="315"/>
      <c r="AY15" s="315">
        <v>23</v>
      </c>
      <c r="AZ15" s="1"/>
      <c r="BA15" s="315">
        <v>22</v>
      </c>
      <c r="BB15" s="1"/>
      <c r="BC15" s="315">
        <v>22</v>
      </c>
      <c r="BD15" s="315"/>
      <c r="BE15" s="315">
        <v>22</v>
      </c>
      <c r="BF15" s="1"/>
      <c r="BG15" s="315">
        <v>22</v>
      </c>
    </row>
    <row r="16" spans="1:59" x14ac:dyDescent="0.25">
      <c r="A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row>
    <row r="17" spans="1:5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row>
    <row r="18" spans="1:5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row>
    <row r="19" spans="1:5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row>
    <row r="20" spans="1:5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row>
    <row r="21" spans="1:5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row>
    <row r="22" spans="1:5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row>
    <row r="23" spans="1:5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row>
    <row r="24" spans="1:5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row>
    <row r="25" spans="1:5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row>
    <row r="26" spans="1:5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row>
    <row r="27" spans="1:5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row>
    <row r="28" spans="1:5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row>
    <row r="29" spans="1:5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row>
    <row r="30" spans="1:5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row>
    <row r="31" spans="1:5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row>
    <row r="32" spans="1:5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row>
    <row r="33" spans="1:45"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row>
    <row r="34" spans="1:45"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row>
    <row r="35" spans="1:45"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row>
  </sheetData>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F20"/>
  <sheetViews>
    <sheetView showGridLines="0" zoomScaleNormal="100" zoomScaleSheetLayoutView="100" workbookViewId="0"/>
  </sheetViews>
  <sheetFormatPr defaultColWidth="9.109375" defaultRowHeight="13.2" outlineLevelCol="1" x14ac:dyDescent="0.25"/>
  <cols>
    <col min="1" max="1" width="10" style="3" customWidth="1"/>
    <col min="2" max="2" width="3.109375" style="3" customWidth="1"/>
    <col min="3" max="3" width="2.44140625" style="3" customWidth="1"/>
    <col min="4" max="4" width="7.44140625" style="3" bestFit="1" customWidth="1"/>
    <col min="5" max="5" width="1.88671875" style="3" customWidth="1"/>
    <col min="6" max="6" width="3" style="3" customWidth="1"/>
    <col min="7" max="7" width="6.5546875" style="3" customWidth="1"/>
    <col min="8" max="8" width="5.44140625" style="3" hidden="1" customWidth="1" outlineLevel="1"/>
    <col min="9" max="9" width="2" style="3" hidden="1" customWidth="1" outlineLevel="1"/>
    <col min="10" max="10" width="5.44140625" style="3" hidden="1" customWidth="1" outlineLevel="1"/>
    <col min="11" max="11" width="2" style="3" hidden="1" customWidth="1" outlineLevel="1"/>
    <col min="12" max="12" width="5.44140625" style="3" hidden="1" customWidth="1" outlineLevel="1"/>
    <col min="13" max="13" width="1.5546875" style="3" hidden="1" customWidth="1" outlineLevel="1"/>
    <col min="14" max="14" width="5.44140625" style="3" hidden="1" customWidth="1" outlineLevel="1"/>
    <col min="15" max="15" width="2.44140625" style="3" hidden="1" customWidth="1" outlineLevel="1"/>
    <col min="16" max="16" width="5.44140625" style="3" hidden="1" customWidth="1" outlineLevel="1"/>
    <col min="17" max="17" width="2" style="3" hidden="1" customWidth="1" outlineLevel="1"/>
    <col min="18" max="18" width="5.44140625" style="3" hidden="1" customWidth="1" outlineLevel="1"/>
    <col min="19" max="19" width="1.88671875" style="3" hidden="1" customWidth="1" outlineLevel="1"/>
    <col min="20" max="20" width="5.44140625" style="3" hidden="1" customWidth="1" outlineLevel="1"/>
    <col min="21" max="21" width="1.5546875" style="3" hidden="1" customWidth="1" outlineLevel="1"/>
    <col min="22" max="22" width="5.44140625" style="3" hidden="1" customWidth="1" outlineLevel="1"/>
    <col min="23" max="23" width="1.5546875" style="3" hidden="1" customWidth="1" outlineLevel="1"/>
    <col min="24" max="24" width="5.44140625" style="3" hidden="1" customWidth="1" outlineLevel="1"/>
    <col min="25" max="25" width="1.5546875" style="3" hidden="1" customWidth="1" outlineLevel="1"/>
    <col min="26" max="26" width="5.44140625" style="3" hidden="1" customWidth="1" outlineLevel="1"/>
    <col min="27" max="27" width="1.88671875" style="3" hidden="1" customWidth="1" outlineLevel="1"/>
    <col min="28" max="28" width="5.44140625" style="3" hidden="1" customWidth="1" outlineLevel="1"/>
    <col min="29" max="29" width="2.109375" style="3" hidden="1" customWidth="1" outlineLevel="1"/>
    <col min="30" max="30" width="5.44140625" style="3" hidden="1" customWidth="1" outlineLevel="1"/>
    <col min="31" max="31" width="1.44140625" style="3" hidden="1" customWidth="1" outlineLevel="1"/>
    <col min="32" max="32" width="5.44140625" style="3" hidden="1" customWidth="1" outlineLevel="1"/>
    <col min="33" max="33" width="1.88671875" style="3" hidden="1" customWidth="1" outlineLevel="1"/>
    <col min="34" max="34" width="5.44140625" style="3" hidden="1" customWidth="1" outlineLevel="1"/>
    <col min="35" max="35" width="1.5546875" style="3" hidden="1" customWidth="1" outlineLevel="1"/>
    <col min="36" max="36" width="5.44140625" style="3" hidden="1" customWidth="1" outlineLevel="1"/>
    <col min="37" max="37" width="1.44140625" style="3" hidden="1" customWidth="1" outlineLevel="1"/>
    <col min="38" max="38" width="5.44140625" style="2" hidden="1" customWidth="1" outlineLevel="1"/>
    <col min="39" max="39" width="3.109375" style="2" customWidth="1" collapsed="1"/>
    <col min="40" max="40" width="5.44140625" style="2" bestFit="1" customWidth="1"/>
    <col min="41" max="41" width="1.44140625" style="2" customWidth="1"/>
    <col min="42" max="42" width="5.44140625" style="2" bestFit="1" customWidth="1"/>
    <col min="43" max="43" width="1.5546875" style="3" customWidth="1"/>
    <col min="44" max="44" width="5.44140625" style="3" bestFit="1" customWidth="1"/>
    <col min="45" max="45" width="1.44140625" style="3" customWidth="1"/>
    <col min="46" max="46" width="5.44140625" style="3" bestFit="1" customWidth="1"/>
    <col min="47" max="47" width="1.109375" style="3" customWidth="1"/>
    <col min="48" max="48" width="5.44140625" style="3" bestFit="1" customWidth="1"/>
    <col min="49" max="49" width="1.44140625" style="3" customWidth="1"/>
    <col min="50" max="50" width="5.44140625" style="3" bestFit="1" customWidth="1"/>
    <col min="51" max="51" width="2.44140625" style="3" customWidth="1"/>
    <col min="52" max="52" width="5.44140625" style="3" bestFit="1" customWidth="1"/>
    <col min="53" max="53" width="1.88671875" style="3" customWidth="1"/>
    <col min="54" max="54" width="5.44140625" style="3" bestFit="1" customWidth="1"/>
    <col min="55" max="55" width="1.33203125" style="3" customWidth="1"/>
    <col min="56" max="56" width="5.44140625" style="3" bestFit="1" customWidth="1"/>
    <col min="57" max="57" width="1.44140625" style="3" customWidth="1"/>
    <col min="58" max="58" width="5.44140625" style="3" bestFit="1" customWidth="1"/>
    <col min="59" max="16384" width="9.109375" style="3"/>
  </cols>
  <sheetData>
    <row r="1" spans="1:58" x14ac:dyDescent="0.25">
      <c r="A1" s="1" t="s">
        <v>225</v>
      </c>
      <c r="D1" s="1" t="s">
        <v>801</v>
      </c>
      <c r="E1" s="1"/>
    </row>
    <row r="2" spans="1:58" x14ac:dyDescent="0.25">
      <c r="D2" s="39" t="s">
        <v>802</v>
      </c>
    </row>
    <row r="3" spans="1:58" x14ac:dyDescent="0.2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9"/>
      <c r="AM3" s="9"/>
      <c r="AN3" s="9"/>
      <c r="AO3" s="9"/>
      <c r="AP3" s="9"/>
      <c r="AS3" s="8"/>
      <c r="AT3" s="8"/>
      <c r="AU3" s="8"/>
      <c r="AV3" s="8"/>
      <c r="AW3" s="8"/>
      <c r="AX3" s="8"/>
      <c r="AY3" s="8"/>
      <c r="AZ3" s="8"/>
      <c r="BA3" s="8"/>
      <c r="BB3" s="8"/>
      <c r="BC3" s="8"/>
      <c r="BD3" s="8"/>
      <c r="BE3" s="8"/>
      <c r="BF3" s="8"/>
    </row>
    <row r="4" spans="1:58" x14ac:dyDescent="0.25">
      <c r="A4" s="10" t="s">
        <v>226</v>
      </c>
      <c r="B4" s="10"/>
      <c r="C4" s="10"/>
      <c r="D4" s="10"/>
      <c r="E4" s="10"/>
      <c r="F4" s="2"/>
      <c r="G4" s="2" t="s">
        <v>227</v>
      </c>
      <c r="I4" s="2"/>
      <c r="J4" s="2"/>
      <c r="K4" s="2"/>
      <c r="L4" s="2"/>
      <c r="N4" s="2"/>
      <c r="O4" s="2"/>
      <c r="P4" s="2"/>
      <c r="Q4" s="2"/>
      <c r="R4" s="2"/>
      <c r="S4" s="87"/>
      <c r="T4" s="87"/>
      <c r="U4" s="2"/>
      <c r="V4" s="2"/>
      <c r="W4" s="2"/>
      <c r="X4" s="2"/>
      <c r="Y4" s="2"/>
      <c r="Z4" s="2"/>
      <c r="AA4" s="2"/>
      <c r="AB4" s="2"/>
      <c r="AC4" s="2"/>
      <c r="AD4" s="2"/>
      <c r="AE4" s="2"/>
      <c r="AQ4" s="87"/>
      <c r="AR4" s="87"/>
    </row>
    <row r="5" spans="1:58" x14ac:dyDescent="0.25">
      <c r="A5" s="105" t="s">
        <v>228</v>
      </c>
      <c r="B5" s="10"/>
      <c r="C5" s="10"/>
      <c r="D5" s="10"/>
      <c r="E5" s="10"/>
      <c r="F5" s="2"/>
      <c r="G5" s="102" t="s">
        <v>229</v>
      </c>
      <c r="I5" s="9"/>
      <c r="J5" s="9"/>
      <c r="K5" s="9"/>
      <c r="L5" s="9"/>
      <c r="M5" s="8"/>
      <c r="N5" s="9"/>
      <c r="O5" s="9"/>
      <c r="P5" s="9"/>
      <c r="Q5" s="9"/>
      <c r="R5" s="9"/>
      <c r="S5" s="8"/>
      <c r="T5" s="8"/>
      <c r="U5" s="9"/>
      <c r="V5" s="9"/>
      <c r="W5" s="9"/>
      <c r="X5" s="9"/>
      <c r="Y5" s="9"/>
      <c r="Z5" s="9"/>
      <c r="AA5" s="9"/>
      <c r="AB5" s="9"/>
      <c r="AC5" s="9"/>
      <c r="AD5" s="9"/>
      <c r="AE5" s="9"/>
      <c r="AQ5" s="8"/>
      <c r="AR5" s="8"/>
      <c r="AS5" s="8"/>
      <c r="AT5" s="8"/>
      <c r="AU5" s="8"/>
      <c r="AV5" s="8"/>
      <c r="AW5" s="8"/>
      <c r="AX5" s="8"/>
      <c r="BE5" s="8"/>
      <c r="BF5" s="8"/>
    </row>
    <row r="6" spans="1:58" s="1" customFormat="1" x14ac:dyDescent="0.25">
      <c r="A6" s="319"/>
      <c r="B6" s="319"/>
      <c r="C6" s="319"/>
      <c r="D6" s="319"/>
      <c r="E6" s="319"/>
      <c r="F6" s="283"/>
      <c r="G6" s="283"/>
      <c r="H6" s="278">
        <v>2000</v>
      </c>
      <c r="I6" s="283"/>
      <c r="J6" s="283">
        <v>2001</v>
      </c>
      <c r="K6" s="283"/>
      <c r="L6" s="283">
        <v>2002</v>
      </c>
      <c r="M6" s="283"/>
      <c r="N6" s="283">
        <v>2003</v>
      </c>
      <c r="O6" s="283"/>
      <c r="P6" s="283">
        <v>2004</v>
      </c>
      <c r="Q6" s="283"/>
      <c r="R6" s="283">
        <v>2005</v>
      </c>
      <c r="S6" s="283"/>
      <c r="T6" s="283">
        <v>2006</v>
      </c>
      <c r="U6" s="283"/>
      <c r="V6" s="283">
        <v>2007</v>
      </c>
      <c r="W6" s="283"/>
      <c r="X6" s="283">
        <v>2008</v>
      </c>
      <c r="Y6" s="283"/>
      <c r="Z6" s="283">
        <v>2009</v>
      </c>
      <c r="AA6" s="283"/>
      <c r="AB6" s="283">
        <v>2010</v>
      </c>
      <c r="AC6" s="283"/>
      <c r="AD6" s="283">
        <v>2011</v>
      </c>
      <c r="AE6" s="283"/>
      <c r="AF6" s="278">
        <v>2012</v>
      </c>
      <c r="AG6" s="278"/>
      <c r="AH6" s="278">
        <v>2013</v>
      </c>
      <c r="AI6" s="278"/>
      <c r="AJ6" s="278">
        <v>2014</v>
      </c>
      <c r="AK6" s="278"/>
      <c r="AL6" s="278">
        <v>2015</v>
      </c>
      <c r="AM6" s="278"/>
      <c r="AN6" s="278">
        <v>2016</v>
      </c>
      <c r="AO6" s="278"/>
      <c r="AP6" s="278">
        <v>2017</v>
      </c>
      <c r="AQ6" s="315"/>
      <c r="AR6" s="315">
        <v>2018</v>
      </c>
      <c r="AS6" s="318"/>
      <c r="AT6" s="278">
        <v>2019</v>
      </c>
      <c r="AU6" s="318"/>
      <c r="AV6" s="278">
        <v>2020</v>
      </c>
      <c r="AW6" s="318"/>
      <c r="AX6" s="278">
        <v>2021</v>
      </c>
      <c r="AY6" s="318"/>
      <c r="AZ6" s="278">
        <v>2022</v>
      </c>
      <c r="BA6" s="278"/>
      <c r="BB6" s="278">
        <v>2023</v>
      </c>
      <c r="BC6" s="278"/>
      <c r="BD6" s="278">
        <v>2024</v>
      </c>
      <c r="BE6" s="318"/>
      <c r="BF6" s="278">
        <v>2025</v>
      </c>
    </row>
    <row r="7" spans="1:58" x14ac:dyDescent="0.25">
      <c r="A7" s="10"/>
      <c r="B7" s="10"/>
      <c r="C7" s="10"/>
      <c r="D7" s="10"/>
      <c r="E7" s="10"/>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Q7" s="22"/>
      <c r="AR7" s="22"/>
      <c r="AT7" s="2"/>
      <c r="AV7" s="2"/>
      <c r="AX7" s="2"/>
      <c r="AZ7" s="2"/>
      <c r="BA7" s="2"/>
      <c r="BB7" s="2"/>
      <c r="BC7" s="2"/>
      <c r="BD7" s="2"/>
      <c r="BF7" s="2"/>
    </row>
    <row r="8" spans="1:58" x14ac:dyDescent="0.25">
      <c r="A8" s="10"/>
      <c r="B8" s="10"/>
      <c r="C8" s="10"/>
      <c r="D8" s="15" t="s">
        <v>230</v>
      </c>
      <c r="E8" s="15"/>
      <c r="F8" s="2"/>
      <c r="G8" s="2"/>
      <c r="H8" s="10">
        <v>2042</v>
      </c>
      <c r="I8" s="10"/>
      <c r="J8" s="10">
        <v>2076</v>
      </c>
      <c r="K8" s="10"/>
      <c r="L8" s="10">
        <v>2098</v>
      </c>
      <c r="M8" s="10"/>
      <c r="N8" s="10">
        <v>2108</v>
      </c>
      <c r="O8" s="10"/>
      <c r="P8" s="10">
        <v>2153</v>
      </c>
      <c r="Q8" s="10"/>
      <c r="R8" s="10">
        <v>2188</v>
      </c>
      <c r="S8" s="10"/>
      <c r="T8" s="10">
        <v>2226</v>
      </c>
      <c r="U8" s="10"/>
      <c r="V8" s="10">
        <v>2044</v>
      </c>
      <c r="W8" s="10"/>
      <c r="X8" s="10">
        <v>2096</v>
      </c>
      <c r="Y8" s="10"/>
      <c r="Z8" s="10">
        <v>2115</v>
      </c>
      <c r="AA8" s="10"/>
      <c r="AB8" s="10">
        <v>2251</v>
      </c>
      <c r="AC8" s="10"/>
      <c r="AD8" s="10">
        <v>2092</v>
      </c>
      <c r="AE8" s="2"/>
      <c r="AF8" s="10">
        <v>2093</v>
      </c>
      <c r="AG8" s="2"/>
      <c r="AH8" s="10">
        <v>2094</v>
      </c>
      <c r="AI8" s="2"/>
      <c r="AJ8" s="10">
        <v>2090</v>
      </c>
      <c r="AK8" s="2"/>
      <c r="AL8" s="10">
        <v>2080</v>
      </c>
      <c r="AN8" s="10">
        <v>2071</v>
      </c>
      <c r="AP8" s="10">
        <v>2054</v>
      </c>
      <c r="AQ8" s="2"/>
      <c r="AR8" s="10">
        <v>2037</v>
      </c>
      <c r="AT8" s="10">
        <v>2037</v>
      </c>
      <c r="AV8" s="10">
        <v>2018</v>
      </c>
      <c r="AX8" s="10">
        <v>2017</v>
      </c>
      <c r="AZ8" s="10">
        <v>2014</v>
      </c>
      <c r="BA8" s="2"/>
      <c r="BB8" s="10">
        <v>1982</v>
      </c>
      <c r="BC8" s="2"/>
      <c r="BD8" s="10">
        <v>1955</v>
      </c>
      <c r="BF8" s="10">
        <v>1936</v>
      </c>
    </row>
    <row r="9" spans="1:58" x14ac:dyDescent="0.25">
      <c r="A9" s="10">
        <v>2001</v>
      </c>
      <c r="B9" s="79" t="s">
        <v>277</v>
      </c>
      <c r="C9" s="79"/>
      <c r="D9" s="10">
        <v>5700</v>
      </c>
      <c r="E9" s="10"/>
      <c r="F9" s="2"/>
      <c r="G9" s="2"/>
      <c r="H9" s="10">
        <v>195</v>
      </c>
      <c r="I9" s="10"/>
      <c r="J9" s="10">
        <v>198</v>
      </c>
      <c r="K9" s="10"/>
      <c r="L9" s="10">
        <v>209</v>
      </c>
      <c r="M9" s="10"/>
      <c r="N9" s="10">
        <v>208</v>
      </c>
      <c r="O9" s="10"/>
      <c r="P9" s="10">
        <v>216</v>
      </c>
      <c r="Q9" s="10"/>
      <c r="R9" s="10">
        <v>214</v>
      </c>
      <c r="S9" s="10"/>
      <c r="T9" s="10">
        <v>195</v>
      </c>
      <c r="U9" s="10"/>
      <c r="V9" s="10">
        <v>184</v>
      </c>
      <c r="W9" s="10"/>
      <c r="X9" s="10">
        <v>187</v>
      </c>
      <c r="Y9" s="10"/>
      <c r="Z9" s="10">
        <v>191</v>
      </c>
      <c r="AA9" s="10"/>
      <c r="AB9" s="10">
        <v>189</v>
      </c>
      <c r="AC9" s="10"/>
      <c r="AD9" s="10">
        <v>198</v>
      </c>
      <c r="AE9" s="2"/>
      <c r="AF9" s="2">
        <v>191</v>
      </c>
      <c r="AG9" s="2"/>
      <c r="AH9" s="2">
        <v>186</v>
      </c>
      <c r="AI9" s="2"/>
      <c r="AJ9" s="2">
        <v>186</v>
      </c>
      <c r="AK9" s="2"/>
      <c r="AL9" s="10">
        <v>182</v>
      </c>
      <c r="AN9" s="10">
        <v>174</v>
      </c>
      <c r="AP9" s="10">
        <v>181</v>
      </c>
      <c r="AQ9" s="2"/>
      <c r="AR9" s="10">
        <v>189</v>
      </c>
      <c r="AT9" s="10">
        <v>182</v>
      </c>
      <c r="AV9" s="10">
        <v>175</v>
      </c>
      <c r="AX9" s="10">
        <v>181</v>
      </c>
      <c r="AZ9" s="10">
        <v>164</v>
      </c>
      <c r="BA9" s="2"/>
      <c r="BB9" s="10">
        <v>164</v>
      </c>
      <c r="BC9" s="2"/>
      <c r="BD9" s="10">
        <v>163</v>
      </c>
      <c r="BF9" s="10">
        <v>171</v>
      </c>
    </row>
    <row r="10" spans="1:58" x14ac:dyDescent="0.25">
      <c r="A10" s="10">
        <v>5701</v>
      </c>
      <c r="B10" s="79" t="s">
        <v>277</v>
      </c>
      <c r="C10" s="79"/>
      <c r="D10" s="10">
        <v>10000</v>
      </c>
      <c r="E10" s="10"/>
      <c r="F10" s="2"/>
      <c r="G10" s="2"/>
      <c r="H10" s="10">
        <v>43</v>
      </c>
      <c r="I10" s="10"/>
      <c r="J10" s="10">
        <v>47</v>
      </c>
      <c r="K10" s="10"/>
      <c r="L10" s="10">
        <v>50</v>
      </c>
      <c r="M10" s="10"/>
      <c r="N10" s="10">
        <v>51</v>
      </c>
      <c r="O10" s="10"/>
      <c r="P10" s="10">
        <v>53</v>
      </c>
      <c r="Q10" s="10"/>
      <c r="R10" s="10">
        <v>47</v>
      </c>
      <c r="S10" s="10"/>
      <c r="T10" s="10">
        <v>41</v>
      </c>
      <c r="U10" s="10"/>
      <c r="V10" s="10">
        <v>42</v>
      </c>
      <c r="W10" s="10"/>
      <c r="X10" s="10">
        <v>46</v>
      </c>
      <c r="Y10" s="10"/>
      <c r="Z10" s="10">
        <v>44</v>
      </c>
      <c r="AA10" s="10"/>
      <c r="AB10" s="10">
        <v>40</v>
      </c>
      <c r="AC10" s="10"/>
      <c r="AD10" s="10">
        <v>37</v>
      </c>
      <c r="AE10" s="2"/>
      <c r="AF10" s="2">
        <v>34</v>
      </c>
      <c r="AG10" s="2"/>
      <c r="AH10" s="2">
        <v>37</v>
      </c>
      <c r="AI10" s="2"/>
      <c r="AJ10" s="2">
        <v>31</v>
      </c>
      <c r="AK10" s="2"/>
      <c r="AL10" s="10">
        <v>37</v>
      </c>
      <c r="AN10" s="10">
        <v>34</v>
      </c>
      <c r="AP10" s="10">
        <v>36</v>
      </c>
      <c r="AQ10" s="2"/>
      <c r="AR10" s="10">
        <v>34</v>
      </c>
      <c r="AT10" s="10">
        <v>36</v>
      </c>
      <c r="AV10" s="10">
        <v>40</v>
      </c>
      <c r="AX10" s="10">
        <v>48</v>
      </c>
      <c r="AZ10" s="10">
        <v>44</v>
      </c>
      <c r="BA10" s="2"/>
      <c r="BB10" s="10">
        <v>45</v>
      </c>
      <c r="BC10" s="2"/>
      <c r="BD10" s="10">
        <v>42</v>
      </c>
      <c r="BF10" s="10">
        <v>42</v>
      </c>
    </row>
    <row r="11" spans="1:58" x14ac:dyDescent="0.25">
      <c r="A11" s="10">
        <v>10001</v>
      </c>
      <c r="B11" s="79" t="s">
        <v>277</v>
      </c>
      <c r="C11" s="79"/>
      <c r="D11" s="10">
        <v>15000</v>
      </c>
      <c r="E11" s="10"/>
      <c r="F11" s="2"/>
      <c r="G11" s="2"/>
      <c r="H11" s="10">
        <v>44</v>
      </c>
      <c r="I11" s="10"/>
      <c r="J11" s="10">
        <v>43</v>
      </c>
      <c r="K11" s="10"/>
      <c r="L11" s="10">
        <v>34</v>
      </c>
      <c r="M11" s="10"/>
      <c r="N11" s="10">
        <v>38</v>
      </c>
      <c r="O11" s="10"/>
      <c r="P11" s="10">
        <v>41</v>
      </c>
      <c r="Q11" s="10"/>
      <c r="R11" s="10">
        <v>38</v>
      </c>
      <c r="S11" s="10"/>
      <c r="T11" s="10">
        <v>32</v>
      </c>
      <c r="U11" s="10"/>
      <c r="V11" s="10">
        <v>28</v>
      </c>
      <c r="W11" s="10"/>
      <c r="X11" s="10">
        <v>30</v>
      </c>
      <c r="Y11" s="10"/>
      <c r="Z11" s="10">
        <v>27</v>
      </c>
      <c r="AA11" s="10"/>
      <c r="AB11" s="10">
        <v>27</v>
      </c>
      <c r="AC11" s="10"/>
      <c r="AD11" s="10">
        <v>21</v>
      </c>
      <c r="AE11" s="2"/>
      <c r="AF11" s="2">
        <v>22</v>
      </c>
      <c r="AG11" s="2"/>
      <c r="AH11" s="2">
        <v>23</v>
      </c>
      <c r="AI11" s="2"/>
      <c r="AJ11" s="2">
        <v>24</v>
      </c>
      <c r="AK11" s="2"/>
      <c r="AL11" s="10">
        <v>23</v>
      </c>
      <c r="AN11" s="10">
        <v>23</v>
      </c>
      <c r="AP11" s="10">
        <v>24</v>
      </c>
      <c r="AQ11" s="2"/>
      <c r="AR11" s="10">
        <v>22</v>
      </c>
      <c r="AT11" s="10">
        <v>22</v>
      </c>
      <c r="AV11" s="10">
        <v>22</v>
      </c>
      <c r="AX11" s="10">
        <v>25</v>
      </c>
      <c r="AZ11" s="10">
        <v>22</v>
      </c>
      <c r="BA11" s="2"/>
      <c r="BB11" s="10">
        <v>17</v>
      </c>
      <c r="BC11" s="2"/>
      <c r="BD11" s="10">
        <v>17</v>
      </c>
      <c r="BF11" s="10">
        <v>13</v>
      </c>
    </row>
    <row r="12" spans="1:58" x14ac:dyDescent="0.25">
      <c r="A12" s="10">
        <v>15001</v>
      </c>
      <c r="B12" s="79" t="s">
        <v>277</v>
      </c>
      <c r="C12" s="79"/>
      <c r="D12" s="10">
        <v>25000</v>
      </c>
      <c r="E12" s="10"/>
      <c r="F12" s="2"/>
      <c r="G12" s="2"/>
      <c r="H12" s="10">
        <v>59</v>
      </c>
      <c r="I12" s="10"/>
      <c r="J12" s="10">
        <v>55</v>
      </c>
      <c r="K12" s="10"/>
      <c r="L12" s="10">
        <v>53</v>
      </c>
      <c r="M12" s="10"/>
      <c r="N12" s="10">
        <v>57</v>
      </c>
      <c r="O12" s="10"/>
      <c r="P12" s="10">
        <v>59</v>
      </c>
      <c r="Q12" s="10"/>
      <c r="R12" s="10">
        <v>55</v>
      </c>
      <c r="S12" s="10"/>
      <c r="T12" s="10">
        <v>53</v>
      </c>
      <c r="U12" s="10"/>
      <c r="V12" s="10">
        <v>60</v>
      </c>
      <c r="W12" s="10"/>
      <c r="X12" s="10">
        <v>64</v>
      </c>
      <c r="Y12" s="10"/>
      <c r="Z12" s="10">
        <v>67</v>
      </c>
      <c r="AA12" s="10"/>
      <c r="AB12" s="10">
        <v>72</v>
      </c>
      <c r="AC12" s="10"/>
      <c r="AD12" s="10">
        <v>75</v>
      </c>
      <c r="AE12" s="2"/>
      <c r="AF12" s="2">
        <v>72</v>
      </c>
      <c r="AG12" s="2"/>
      <c r="AH12" s="2">
        <v>84</v>
      </c>
      <c r="AI12" s="2"/>
      <c r="AJ12" s="2">
        <v>82</v>
      </c>
      <c r="AK12" s="2"/>
      <c r="AL12" s="10">
        <v>88</v>
      </c>
      <c r="AN12" s="10">
        <v>97</v>
      </c>
      <c r="AP12" s="10">
        <v>95</v>
      </c>
      <c r="AQ12" s="2"/>
      <c r="AR12" s="10">
        <v>99</v>
      </c>
      <c r="AT12" s="10">
        <v>94</v>
      </c>
      <c r="AV12" s="10">
        <v>90</v>
      </c>
      <c r="AX12" s="10">
        <v>71</v>
      </c>
      <c r="AZ12" s="10">
        <v>59</v>
      </c>
      <c r="BA12" s="2"/>
      <c r="BB12" s="10">
        <v>54</v>
      </c>
      <c r="BC12" s="2"/>
      <c r="BD12" s="10">
        <v>51</v>
      </c>
      <c r="BF12" s="10">
        <v>50</v>
      </c>
    </row>
    <row r="13" spans="1:58" x14ac:dyDescent="0.25">
      <c r="A13" s="10">
        <v>25001</v>
      </c>
      <c r="B13" s="79" t="s">
        <v>277</v>
      </c>
      <c r="C13" s="79"/>
      <c r="D13" s="10">
        <v>100000</v>
      </c>
      <c r="E13" s="10"/>
      <c r="F13" s="2"/>
      <c r="G13" s="2"/>
      <c r="H13" s="10">
        <v>84</v>
      </c>
      <c r="I13" s="10"/>
      <c r="J13" s="10">
        <v>82</v>
      </c>
      <c r="K13" s="10"/>
      <c r="L13" s="10">
        <v>76</v>
      </c>
      <c r="M13" s="10"/>
      <c r="N13" s="10">
        <v>67</v>
      </c>
      <c r="O13" s="10"/>
      <c r="P13" s="10">
        <v>66</v>
      </c>
      <c r="Q13" s="10"/>
      <c r="R13" s="10">
        <v>61</v>
      </c>
      <c r="S13" s="10"/>
      <c r="T13" s="10">
        <v>60</v>
      </c>
      <c r="U13" s="10"/>
      <c r="V13" s="10">
        <v>55</v>
      </c>
      <c r="W13" s="10"/>
      <c r="X13" s="10">
        <v>54</v>
      </c>
      <c r="Y13" s="10"/>
      <c r="Z13" s="10">
        <v>59</v>
      </c>
      <c r="AA13" s="10"/>
      <c r="AB13" s="10">
        <v>47</v>
      </c>
      <c r="AC13" s="10"/>
      <c r="AD13" s="10">
        <v>45</v>
      </c>
      <c r="AE13" s="2"/>
      <c r="AF13" s="2">
        <v>44</v>
      </c>
      <c r="AG13" s="2"/>
      <c r="AH13" s="2">
        <v>44</v>
      </c>
      <c r="AI13" s="2"/>
      <c r="AJ13" s="2">
        <v>45</v>
      </c>
      <c r="AK13" s="2"/>
      <c r="AL13" s="10">
        <v>47</v>
      </c>
      <c r="AN13" s="10">
        <v>47</v>
      </c>
      <c r="AP13" s="10">
        <v>53</v>
      </c>
      <c r="AQ13" s="2"/>
      <c r="AR13" s="10">
        <v>56</v>
      </c>
      <c r="AT13" s="10">
        <v>95</v>
      </c>
      <c r="AV13" s="10">
        <v>120</v>
      </c>
      <c r="AX13" s="10">
        <v>92</v>
      </c>
      <c r="AZ13" s="10">
        <v>96</v>
      </c>
      <c r="BA13" s="2"/>
      <c r="BB13" s="10">
        <v>109</v>
      </c>
      <c r="BC13" s="2"/>
      <c r="BD13" s="10">
        <v>116</v>
      </c>
      <c r="BF13" s="10">
        <v>132</v>
      </c>
    </row>
    <row r="14" spans="1:58" x14ac:dyDescent="0.25">
      <c r="A14" s="10"/>
      <c r="B14" s="15" t="s">
        <v>231</v>
      </c>
      <c r="C14" s="15"/>
      <c r="D14" s="10">
        <v>100000</v>
      </c>
      <c r="E14" s="10"/>
      <c r="F14" s="2"/>
      <c r="G14" s="2"/>
      <c r="H14" s="10">
        <v>3</v>
      </c>
      <c r="I14" s="10"/>
      <c r="J14" s="10">
        <v>9</v>
      </c>
      <c r="K14" s="10"/>
      <c r="L14" s="10">
        <v>8</v>
      </c>
      <c r="M14" s="10"/>
      <c r="N14" s="10">
        <v>8</v>
      </c>
      <c r="O14" s="10"/>
      <c r="P14" s="10">
        <v>8</v>
      </c>
      <c r="Q14" s="10"/>
      <c r="R14" s="10">
        <v>8</v>
      </c>
      <c r="S14" s="10"/>
      <c r="T14" s="10">
        <v>7</v>
      </c>
      <c r="U14" s="10"/>
      <c r="V14" s="10">
        <v>5</v>
      </c>
      <c r="W14" s="10"/>
      <c r="X14" s="10">
        <v>5</v>
      </c>
      <c r="Y14" s="10"/>
      <c r="Z14" s="10">
        <v>5</v>
      </c>
      <c r="AA14" s="10"/>
      <c r="AB14" s="10">
        <v>5</v>
      </c>
      <c r="AC14" s="10"/>
      <c r="AD14" s="10">
        <v>5</v>
      </c>
      <c r="AE14" s="2"/>
      <c r="AF14" s="2">
        <v>3</v>
      </c>
      <c r="AG14" s="2"/>
      <c r="AH14" s="2">
        <v>2</v>
      </c>
      <c r="AI14" s="2"/>
      <c r="AJ14" s="2">
        <v>2</v>
      </c>
      <c r="AK14" s="2"/>
      <c r="AL14" s="10">
        <v>5</v>
      </c>
      <c r="AN14" s="10">
        <v>4</v>
      </c>
      <c r="AP14" s="10">
        <v>3</v>
      </c>
      <c r="AQ14" s="2"/>
      <c r="AR14" s="10">
        <v>4</v>
      </c>
      <c r="AS14" s="8"/>
      <c r="AT14" s="13">
        <v>10</v>
      </c>
      <c r="AU14" s="8"/>
      <c r="AV14" s="13">
        <v>12</v>
      </c>
      <c r="AW14" s="8"/>
      <c r="AX14" s="13">
        <v>10</v>
      </c>
      <c r="AZ14" s="10">
        <v>8</v>
      </c>
      <c r="BA14" s="2"/>
      <c r="BB14" s="10">
        <v>5</v>
      </c>
      <c r="BC14" s="2"/>
      <c r="BD14" s="10">
        <v>7</v>
      </c>
      <c r="BF14" s="10">
        <v>8</v>
      </c>
    </row>
    <row r="15" spans="1:58" s="1" customFormat="1" x14ac:dyDescent="0.25">
      <c r="A15" s="238" t="s">
        <v>835</v>
      </c>
      <c r="B15" s="317"/>
      <c r="C15" s="317"/>
      <c r="D15" s="238"/>
      <c r="E15" s="238"/>
      <c r="F15" s="278"/>
      <c r="G15" s="278"/>
      <c r="H15" s="238">
        <v>2470</v>
      </c>
      <c r="I15" s="238"/>
      <c r="J15" s="238">
        <v>2510</v>
      </c>
      <c r="K15" s="238"/>
      <c r="L15" s="238">
        <v>2528</v>
      </c>
      <c r="M15" s="238">
        <v>0</v>
      </c>
      <c r="N15" s="238">
        <v>2537</v>
      </c>
      <c r="O15" s="238"/>
      <c r="P15" s="238">
        <v>2596</v>
      </c>
      <c r="Q15" s="238"/>
      <c r="R15" s="238">
        <v>2611</v>
      </c>
      <c r="S15" s="238"/>
      <c r="T15" s="238">
        <v>2614</v>
      </c>
      <c r="U15" s="238"/>
      <c r="V15" s="238">
        <v>2418</v>
      </c>
      <c r="W15" s="238"/>
      <c r="X15" s="238">
        <v>2482</v>
      </c>
      <c r="Y15" s="238"/>
      <c r="Z15" s="238">
        <v>2508</v>
      </c>
      <c r="AA15" s="238"/>
      <c r="AB15" s="238">
        <v>2631</v>
      </c>
      <c r="AC15" s="238"/>
      <c r="AD15" s="238">
        <v>2473</v>
      </c>
      <c r="AE15" s="278"/>
      <c r="AF15" s="238">
        <v>2459</v>
      </c>
      <c r="AG15" s="238"/>
      <c r="AH15" s="238">
        <v>2470</v>
      </c>
      <c r="AI15" s="238"/>
      <c r="AJ15" s="238">
        <v>2460</v>
      </c>
      <c r="AK15" s="238"/>
      <c r="AL15" s="238">
        <v>2462</v>
      </c>
      <c r="AM15" s="238"/>
      <c r="AN15" s="238">
        <v>2450</v>
      </c>
      <c r="AO15" s="238"/>
      <c r="AP15" s="238">
        <v>2446</v>
      </c>
      <c r="AQ15" s="318"/>
      <c r="AR15" s="238">
        <v>2441</v>
      </c>
      <c r="AS15" s="318"/>
      <c r="AT15" s="238">
        <v>2476</v>
      </c>
      <c r="AU15" s="214"/>
      <c r="AV15" s="319">
        <v>2477</v>
      </c>
      <c r="AW15" s="214"/>
      <c r="AX15" s="319">
        <v>2444</v>
      </c>
      <c r="AY15" s="318"/>
      <c r="AZ15" s="238">
        <v>2407</v>
      </c>
      <c r="BA15" s="278"/>
      <c r="BB15" s="238">
        <v>2376</v>
      </c>
      <c r="BC15" s="278"/>
      <c r="BD15" s="238">
        <v>2351</v>
      </c>
      <c r="BE15" s="318"/>
      <c r="BF15" s="238">
        <f>SUM(BF8:BF14)</f>
        <v>2352</v>
      </c>
    </row>
    <row r="16" spans="1:58" x14ac:dyDescent="0.25">
      <c r="A16" s="10"/>
      <c r="B16" s="10"/>
      <c r="C16" s="10"/>
      <c r="D16" s="10"/>
      <c r="E16" s="10"/>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spans="1:42" x14ac:dyDescent="0.25">
      <c r="A17" s="10"/>
      <c r="B17" s="10"/>
      <c r="C17" s="10"/>
      <c r="D17" s="10"/>
      <c r="E17" s="10"/>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row>
    <row r="18" spans="1:42" x14ac:dyDescent="0.25">
      <c r="A18" s="10"/>
      <c r="B18" s="10"/>
      <c r="C18" s="10"/>
      <c r="D18" s="10"/>
      <c r="E18" s="10"/>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row>
    <row r="19" spans="1:42" x14ac:dyDescent="0.25">
      <c r="A19" s="10"/>
      <c r="B19" s="10"/>
      <c r="C19" s="10"/>
      <c r="D19" s="10"/>
      <c r="E19" s="10"/>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row>
    <row r="20" spans="1:42" x14ac:dyDescent="0.25">
      <c r="AH20" s="16"/>
      <c r="AI20" s="16"/>
      <c r="AJ20" s="16"/>
      <c r="AK20" s="16"/>
      <c r="AL20" s="16"/>
      <c r="AM20" s="16"/>
      <c r="AN20" s="16"/>
      <c r="AO20" s="16"/>
      <c r="AP20" s="16"/>
    </row>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38</vt:i4>
      </vt:variant>
      <vt:variant>
        <vt:lpstr>Namngivna områden</vt:lpstr>
      </vt:variant>
      <vt:variant>
        <vt:i4>5</vt:i4>
      </vt:variant>
    </vt:vector>
  </HeadingPairs>
  <TitlesOfParts>
    <vt:vector size="43" baseType="lpstr">
      <vt:lpstr>Titel _ Title</vt:lpstr>
      <vt:lpstr>Kort om statistiken _ In brief</vt:lpstr>
      <vt:lpstr>Definitioner</vt:lpstr>
      <vt:lpstr>Teckenförklaring _ Legends</vt:lpstr>
      <vt:lpstr>Innehåll_Content</vt:lpstr>
      <vt:lpstr>1.1</vt:lpstr>
      <vt:lpstr>1.2</vt:lpstr>
      <vt:lpstr>1.3</vt:lpstr>
      <vt:lpstr>2.1</vt:lpstr>
      <vt:lpstr>2.2</vt:lpstr>
      <vt:lpstr>2.3</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4.1</vt:lpstr>
      <vt:lpstr>4.2</vt:lpstr>
      <vt:lpstr>4.3</vt:lpstr>
      <vt:lpstr>4.4</vt:lpstr>
      <vt:lpstr>5</vt:lpstr>
      <vt:lpstr>6</vt:lpstr>
      <vt:lpstr>'3.11'!Utskriftsområde</vt:lpstr>
      <vt:lpstr>'6'!Utskriftsområde</vt:lpstr>
      <vt:lpstr>'Kort om statistiken _ In brief'!Utskriftsområde</vt:lpstr>
      <vt:lpstr>'Teckenförklaring _ Legends'!Utskriftsområde</vt:lpstr>
      <vt:lpstr>'Titel _ Title'!Utskriftsområde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Anette Myhr</dc:creator>
  <cp:lastModifiedBy>Johan Landin</cp:lastModifiedBy>
  <cp:lastPrinted>2023-03-08T12:46:27Z</cp:lastPrinted>
  <dcterms:created xsi:type="dcterms:W3CDTF">2000-12-04T14:53:31Z</dcterms:created>
  <dcterms:modified xsi:type="dcterms:W3CDTF">2026-04-07T11:07:15Z</dcterms:modified>
</cp:coreProperties>
</file>