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Statistikproduktion\2103_Luftfart\Årsrapporter\Luftfart 2016\"/>
    </mc:Choice>
  </mc:AlternateContent>
  <bookViews>
    <workbookView xWindow="0" yWindow="0" windowWidth="25200" windowHeight="11385" tabRatio="703"/>
  </bookViews>
  <sheets>
    <sheet name="Luftfart 2016" sheetId="20" r:id="rId1"/>
    <sheet name="Innehåll_Content" sheetId="21" r:id="rId2"/>
    <sheet name="Flygplatskarta" sheetId="38" r:id="rId3"/>
    <sheet name="1.1" sheetId="52" r:id="rId4"/>
    <sheet name="1.2" sheetId="24" r:id="rId5"/>
    <sheet name="1.3" sheetId="25" r:id="rId6"/>
    <sheet name="2.1" sheetId="26" r:id="rId7"/>
    <sheet name="2.2" sheetId="53" r:id="rId8"/>
    <sheet name="2.3" sheetId="54" r:id="rId9"/>
    <sheet name="2.4" sheetId="30" r:id="rId10"/>
    <sheet name="3.1" sheetId="31" r:id="rId11"/>
    <sheet name="4.1" sheetId="39" r:id="rId12"/>
    <sheet name="4.2" sheetId="41" r:id="rId13"/>
    <sheet name="4.3" sheetId="40" r:id="rId14"/>
    <sheet name="4.4" sheetId="42" r:id="rId15"/>
    <sheet name="4.5" sheetId="43" r:id="rId16"/>
    <sheet name="4.6" sheetId="44" r:id="rId17"/>
    <sheet name="4.7" sheetId="45" r:id="rId18"/>
    <sheet name="4.8" sheetId="46" r:id="rId19"/>
    <sheet name="4.9" sheetId="47" r:id="rId20"/>
    <sheet name="4.10" sheetId="48" r:id="rId21"/>
    <sheet name="4.11" sheetId="49" r:id="rId22"/>
    <sheet name="5.1" sheetId="56" r:id="rId23"/>
    <sheet name="5.2" sheetId="57" r:id="rId24"/>
    <sheet name="5.3" sheetId="58" r:id="rId25"/>
    <sheet name="5.4" sheetId="59" r:id="rId26"/>
    <sheet name="6" sheetId="60" r:id="rId27"/>
    <sheet name="7" sheetId="37" r:id="rId28"/>
    <sheet name="Definitioner" sheetId="51" r:id="rId29"/>
    <sheet name="Teckenförklaringar" sheetId="50" r:id="rId30"/>
  </sheets>
  <definedNames>
    <definedName name="_xlnm.Print_Area" localSheetId="5">'1.3'!$A$1:$L$18</definedName>
    <definedName name="_xlnm.Print_Area" localSheetId="17">'4.7'!$A$1:$M$58</definedName>
    <definedName name="_xlnm.Print_Area" localSheetId="26">'6'!$A$1:$M$69</definedName>
    <definedName name="_xlnm.Print_Area" localSheetId="27">'7'!$A$1:$O$56</definedName>
  </definedNames>
  <calcPr calcId="152511"/>
</workbook>
</file>

<file path=xl/calcChain.xml><?xml version="1.0" encoding="utf-8"?>
<calcChain xmlns="http://schemas.openxmlformats.org/spreadsheetml/2006/main">
  <c r="C21" i="21" l="1"/>
  <c r="C20" i="21"/>
  <c r="C5" i="21" l="1"/>
  <c r="C4" i="21"/>
  <c r="C62" i="21" l="1"/>
  <c r="C61" i="21"/>
  <c r="C58" i="21"/>
  <c r="C57" i="21"/>
  <c r="C60" i="21" l="1"/>
  <c r="C59" i="21"/>
  <c r="C56" i="21"/>
  <c r="C55" i="21"/>
  <c r="C54" i="21"/>
  <c r="C53" i="21"/>
  <c r="C52" i="21"/>
  <c r="C51" i="21"/>
  <c r="C50" i="21"/>
  <c r="C49" i="21"/>
  <c r="C48" i="21"/>
  <c r="C47" i="21"/>
  <c r="C46" i="21"/>
  <c r="C45" i="21"/>
  <c r="C44" i="21"/>
  <c r="C43" i="21"/>
  <c r="C42" i="21"/>
  <c r="C41" i="21"/>
  <c r="C40" i="21"/>
  <c r="C39" i="21"/>
  <c r="C38" i="21"/>
  <c r="C37" i="21"/>
  <c r="C36" i="21" l="1"/>
  <c r="C35" i="21"/>
  <c r="C34" i="21"/>
  <c r="C33" i="21"/>
  <c r="C32" i="21"/>
  <c r="C31" i="21"/>
  <c r="C28" i="21"/>
  <c r="C30" i="21"/>
  <c r="C29" i="21"/>
  <c r="C27" i="21"/>
  <c r="C26" i="21" l="1"/>
  <c r="C25" i="21"/>
  <c r="C24" i="21"/>
  <c r="C23" i="21"/>
  <c r="C22" i="21"/>
  <c r="C19" i="21" l="1"/>
  <c r="C18" i="21"/>
  <c r="C17" i="21"/>
  <c r="C16" i="21"/>
  <c r="C13" i="21"/>
  <c r="C12" i="21"/>
  <c r="C15" i="21"/>
  <c r="C14" i="21"/>
  <c r="C11" i="21" l="1"/>
  <c r="C10" i="21"/>
  <c r="C9" i="21"/>
  <c r="C8" i="21"/>
  <c r="C7" i="21"/>
  <c r="C6" i="21"/>
  <c r="M50" i="60"/>
  <c r="K50" i="60"/>
  <c r="J50" i="60"/>
  <c r="I50" i="60"/>
  <c r="G50" i="60"/>
  <c r="E50" i="60"/>
  <c r="M32" i="60"/>
  <c r="K32" i="60"/>
  <c r="I32" i="60"/>
  <c r="G32" i="60"/>
  <c r="E32" i="60"/>
  <c r="M26" i="60"/>
  <c r="K26" i="60"/>
  <c r="I26" i="60"/>
  <c r="G26" i="60"/>
  <c r="E26" i="60"/>
  <c r="M20" i="60"/>
  <c r="L20" i="60"/>
  <c r="K20" i="60"/>
  <c r="J20" i="60"/>
  <c r="I20" i="60"/>
  <c r="G20" i="60"/>
  <c r="E20" i="60"/>
  <c r="M14" i="60"/>
  <c r="K14" i="60"/>
  <c r="I14" i="60"/>
  <c r="G14" i="60"/>
  <c r="E14" i="60"/>
  <c r="G47" i="49"/>
  <c r="R52" i="47"/>
  <c r="P52" i="47"/>
  <c r="L52" i="47"/>
  <c r="J52" i="47"/>
  <c r="N52" i="47" s="1"/>
  <c r="T50" i="47"/>
  <c r="H50" i="47" s="1"/>
  <c r="T48" i="47"/>
  <c r="T47" i="47"/>
  <c r="T46" i="47"/>
  <c r="T44" i="47"/>
  <c r="T40" i="47"/>
  <c r="T36" i="47"/>
  <c r="N36" i="47"/>
  <c r="T29" i="47"/>
  <c r="N29" i="47"/>
  <c r="T27" i="47"/>
  <c r="T23" i="47"/>
  <c r="H23" i="47" s="1"/>
  <c r="T20" i="47"/>
  <c r="T15" i="47"/>
  <c r="N15" i="47"/>
  <c r="T14" i="47"/>
  <c r="R52" i="46"/>
  <c r="P52" i="46"/>
  <c r="L52" i="46"/>
  <c r="J52" i="46"/>
  <c r="T51" i="46"/>
  <c r="H51" i="46" s="1"/>
  <c r="T50" i="46"/>
  <c r="N50" i="46"/>
  <c r="T48" i="46"/>
  <c r="T46" i="46"/>
  <c r="T44" i="46"/>
  <c r="H44" i="46" s="1"/>
  <c r="T40" i="46"/>
  <c r="T38" i="46"/>
  <c r="N38" i="46"/>
  <c r="T37" i="46"/>
  <c r="T36" i="46"/>
  <c r="N36" i="46"/>
  <c r="H36" i="46" s="1"/>
  <c r="T35" i="46"/>
  <c r="T34" i="46"/>
  <c r="N31" i="46"/>
  <c r="T29" i="46"/>
  <c r="N29" i="46"/>
  <c r="T28" i="46"/>
  <c r="T27" i="46"/>
  <c r="H27" i="46" s="1"/>
  <c r="T23" i="46"/>
  <c r="N23" i="46"/>
  <c r="T20" i="46"/>
  <c r="N20" i="46"/>
  <c r="N16" i="46"/>
  <c r="T15" i="46"/>
  <c r="H15" i="46" s="1"/>
  <c r="N15" i="46"/>
  <c r="T14" i="46"/>
  <c r="L51" i="45"/>
  <c r="F51" i="45"/>
  <c r="L50" i="45"/>
  <c r="F50" i="45"/>
  <c r="L49" i="45"/>
  <c r="F49" i="45"/>
  <c r="L48" i="45"/>
  <c r="F48" i="45"/>
  <c r="L47" i="45"/>
  <c r="F47" i="45"/>
  <c r="L46" i="45"/>
  <c r="F46" i="45"/>
  <c r="L45" i="45"/>
  <c r="F45" i="45"/>
  <c r="L44" i="45"/>
  <c r="F44" i="45"/>
  <c r="L43" i="45"/>
  <c r="F43" i="45"/>
  <c r="L42" i="45"/>
  <c r="F42" i="45"/>
  <c r="L41" i="45"/>
  <c r="F41" i="45"/>
  <c r="L40" i="45"/>
  <c r="F40" i="45"/>
  <c r="L39" i="45"/>
  <c r="F39" i="45"/>
  <c r="L38" i="45"/>
  <c r="F38" i="45"/>
  <c r="L37" i="45"/>
  <c r="F37" i="45"/>
  <c r="L36" i="45"/>
  <c r="F36" i="45"/>
  <c r="L35" i="45"/>
  <c r="F35" i="45"/>
  <c r="L34" i="45"/>
  <c r="F34" i="45"/>
  <c r="L33" i="45"/>
  <c r="F33" i="45"/>
  <c r="L32" i="45"/>
  <c r="F32" i="45"/>
  <c r="L31" i="45"/>
  <c r="F31" i="45"/>
  <c r="L30" i="45"/>
  <c r="F30" i="45"/>
  <c r="L29" i="45"/>
  <c r="F29" i="45"/>
  <c r="L28" i="45"/>
  <c r="F28" i="45"/>
  <c r="L27" i="45"/>
  <c r="F27" i="45"/>
  <c r="L26" i="45"/>
  <c r="F26" i="45"/>
  <c r="L25" i="45"/>
  <c r="F25" i="45"/>
  <c r="L24" i="45"/>
  <c r="F24" i="45"/>
  <c r="L23" i="45"/>
  <c r="F23" i="45"/>
  <c r="L22" i="45"/>
  <c r="F22" i="45"/>
  <c r="L21" i="45"/>
  <c r="F21" i="45"/>
  <c r="L20" i="45"/>
  <c r="F20" i="45"/>
  <c r="L19" i="45"/>
  <c r="F19" i="45"/>
  <c r="L18" i="45"/>
  <c r="F18" i="45"/>
  <c r="L17" i="45"/>
  <c r="F17" i="45"/>
  <c r="L16" i="45"/>
  <c r="F16" i="45"/>
  <c r="L15" i="45"/>
  <c r="F15" i="45"/>
  <c r="L14" i="45"/>
  <c r="F14" i="45"/>
  <c r="L13" i="45"/>
  <c r="F13" i="45"/>
  <c r="L12" i="45"/>
  <c r="F12" i="45"/>
  <c r="L11" i="45"/>
  <c r="F11" i="45"/>
  <c r="L51" i="44"/>
  <c r="J51" i="44"/>
  <c r="F51" i="44"/>
  <c r="H50" i="44"/>
  <c r="H49" i="44"/>
  <c r="H48" i="44"/>
  <c r="H47" i="44"/>
  <c r="H46" i="44"/>
  <c r="H45" i="44"/>
  <c r="H44" i="44"/>
  <c r="H43" i="44"/>
  <c r="H42" i="44"/>
  <c r="H39" i="44"/>
  <c r="H38" i="44"/>
  <c r="H37" i="44"/>
  <c r="H36" i="44"/>
  <c r="H35" i="44"/>
  <c r="H34" i="44"/>
  <c r="H33" i="44"/>
  <c r="H32" i="44"/>
  <c r="H31" i="44"/>
  <c r="H30" i="44"/>
  <c r="H29" i="44"/>
  <c r="H27" i="44"/>
  <c r="H26" i="44"/>
  <c r="H25" i="44"/>
  <c r="H23" i="44"/>
  <c r="H22" i="44"/>
  <c r="H21" i="44"/>
  <c r="H20" i="44"/>
  <c r="H19" i="44"/>
  <c r="H18" i="44"/>
  <c r="H17" i="44"/>
  <c r="H16" i="44"/>
  <c r="H15" i="44"/>
  <c r="H13" i="44"/>
  <c r="H12" i="44"/>
  <c r="M50" i="43"/>
  <c r="K50" i="43"/>
  <c r="I50" i="43"/>
  <c r="G50" i="43"/>
  <c r="E50" i="43"/>
  <c r="N51" i="40"/>
  <c r="M51" i="40"/>
  <c r="J51" i="40"/>
  <c r="I51" i="40"/>
  <c r="O50" i="40"/>
  <c r="K50" i="40"/>
  <c r="O49" i="40"/>
  <c r="K49" i="40"/>
  <c r="O48" i="40"/>
  <c r="K48" i="40"/>
  <c r="O47" i="40"/>
  <c r="K47" i="40"/>
  <c r="O46" i="40"/>
  <c r="K46" i="40"/>
  <c r="O45" i="40"/>
  <c r="K45" i="40"/>
  <c r="O44" i="40"/>
  <c r="K44" i="40"/>
  <c r="O43" i="40"/>
  <c r="K43" i="40"/>
  <c r="O42" i="40"/>
  <c r="K42" i="40"/>
  <c r="O41" i="40"/>
  <c r="O40" i="40"/>
  <c r="O39" i="40"/>
  <c r="K39" i="40"/>
  <c r="O38" i="40"/>
  <c r="K38" i="40"/>
  <c r="O37" i="40"/>
  <c r="K37" i="40"/>
  <c r="O36" i="40"/>
  <c r="K36" i="40"/>
  <c r="O35" i="40"/>
  <c r="K35" i="40"/>
  <c r="O34" i="40"/>
  <c r="K34" i="40"/>
  <c r="O33" i="40"/>
  <c r="K33" i="40"/>
  <c r="O32" i="40"/>
  <c r="K32" i="40"/>
  <c r="O31" i="40"/>
  <c r="K31" i="40"/>
  <c r="O30" i="40"/>
  <c r="K30" i="40"/>
  <c r="O29" i="40"/>
  <c r="K29" i="40"/>
  <c r="O28" i="40"/>
  <c r="O27" i="40"/>
  <c r="K27" i="40"/>
  <c r="O26" i="40"/>
  <c r="G26" i="40" s="1"/>
  <c r="K26" i="40"/>
  <c r="O25" i="40"/>
  <c r="K25" i="40"/>
  <c r="O24" i="40"/>
  <c r="O23" i="40"/>
  <c r="K23" i="40"/>
  <c r="O22" i="40"/>
  <c r="K22" i="40"/>
  <c r="O21" i="40"/>
  <c r="K21" i="40"/>
  <c r="O20" i="40"/>
  <c r="K20" i="40"/>
  <c r="O19" i="40"/>
  <c r="K19" i="40"/>
  <c r="O18" i="40"/>
  <c r="K18" i="40"/>
  <c r="O17" i="40"/>
  <c r="K17" i="40"/>
  <c r="O16" i="40"/>
  <c r="K16" i="40"/>
  <c r="O15" i="40"/>
  <c r="K15" i="40"/>
  <c r="O14" i="40"/>
  <c r="O13" i="40"/>
  <c r="K13" i="40"/>
  <c r="O12" i="40"/>
  <c r="K12" i="40"/>
  <c r="P54" i="41"/>
  <c r="O54" i="41"/>
  <c r="N54" i="41"/>
  <c r="M54" i="41"/>
  <c r="L54" i="41"/>
  <c r="K54" i="41"/>
  <c r="J54" i="41"/>
  <c r="I54" i="41"/>
  <c r="F54" i="41"/>
  <c r="H53" i="41"/>
  <c r="H52" i="41"/>
  <c r="H51" i="41"/>
  <c r="H50" i="41"/>
  <c r="H49" i="41"/>
  <c r="H48" i="41"/>
  <c r="H47" i="41"/>
  <c r="H46" i="41"/>
  <c r="H45" i="41"/>
  <c r="H44" i="41"/>
  <c r="H43" i="41"/>
  <c r="H42" i="41"/>
  <c r="H41" i="41"/>
  <c r="H40" i="41"/>
  <c r="H39" i="41"/>
  <c r="H38" i="41"/>
  <c r="H37" i="41"/>
  <c r="H36" i="41"/>
  <c r="H35" i="41"/>
  <c r="H34" i="41"/>
  <c r="H33" i="41"/>
  <c r="H32" i="41"/>
  <c r="H30" i="41"/>
  <c r="H28" i="41"/>
  <c r="H27" i="41"/>
  <c r="H26" i="41"/>
  <c r="H25" i="41"/>
  <c r="H24" i="41"/>
  <c r="H23" i="41"/>
  <c r="H22" i="41"/>
  <c r="H19" i="41"/>
  <c r="H18" i="41"/>
  <c r="H17" i="41"/>
  <c r="H16" i="41"/>
  <c r="H15" i="41"/>
  <c r="N54" i="39"/>
  <c r="H54" i="39"/>
  <c r="N53" i="39"/>
  <c r="H53" i="39"/>
  <c r="N52" i="39"/>
  <c r="H52" i="39"/>
  <c r="N51" i="39"/>
  <c r="H51" i="39"/>
  <c r="N50" i="39"/>
  <c r="H50" i="39"/>
  <c r="N49" i="39"/>
  <c r="H49" i="39"/>
  <c r="N48" i="39"/>
  <c r="H48" i="39"/>
  <c r="N47" i="39"/>
  <c r="H47" i="39"/>
  <c r="N46" i="39"/>
  <c r="H46" i="39"/>
  <c r="N45" i="39"/>
  <c r="H45" i="39"/>
  <c r="N44" i="39"/>
  <c r="H44" i="39"/>
  <c r="N43" i="39"/>
  <c r="H43" i="39"/>
  <c r="N42" i="39"/>
  <c r="H42" i="39"/>
  <c r="N41" i="39"/>
  <c r="H41" i="39"/>
  <c r="N40" i="39"/>
  <c r="H40" i="39"/>
  <c r="N39" i="39"/>
  <c r="H39" i="39"/>
  <c r="N38" i="39"/>
  <c r="H38" i="39"/>
  <c r="N37" i="39"/>
  <c r="H37" i="39"/>
  <c r="N36" i="39"/>
  <c r="H36" i="39"/>
  <c r="N35" i="39"/>
  <c r="H35" i="39"/>
  <c r="N34" i="39"/>
  <c r="H34" i="39"/>
  <c r="N33" i="39"/>
  <c r="H33" i="39"/>
  <c r="N32" i="39"/>
  <c r="H32" i="39"/>
  <c r="N31" i="39"/>
  <c r="H31" i="39"/>
  <c r="N30" i="39"/>
  <c r="H30" i="39"/>
  <c r="N29" i="39"/>
  <c r="H29" i="39"/>
  <c r="N28" i="39"/>
  <c r="H28" i="39"/>
  <c r="N27" i="39"/>
  <c r="H27" i="39"/>
  <c r="N26" i="39"/>
  <c r="H26" i="39"/>
  <c r="N25" i="39"/>
  <c r="H25" i="39"/>
  <c r="N24" i="39"/>
  <c r="H24" i="39"/>
  <c r="N23" i="39"/>
  <c r="H23" i="39"/>
  <c r="N22" i="39"/>
  <c r="H22" i="39"/>
  <c r="N21" i="39"/>
  <c r="H21" i="39"/>
  <c r="N20" i="39"/>
  <c r="H20" i="39"/>
  <c r="N19" i="39"/>
  <c r="H19" i="39"/>
  <c r="N18" i="39"/>
  <c r="H18" i="39"/>
  <c r="N17" i="39"/>
  <c r="H17" i="39"/>
  <c r="N16" i="39"/>
  <c r="H16" i="39"/>
  <c r="N15" i="39"/>
  <c r="H15" i="39"/>
  <c r="N14" i="39"/>
  <c r="H14" i="39"/>
  <c r="L59" i="30"/>
  <c r="J59" i="30"/>
  <c r="H59" i="30"/>
  <c r="F59" i="30"/>
  <c r="T17" i="54"/>
  <c r="R17" i="54"/>
  <c r="P17" i="54"/>
  <c r="N17" i="54"/>
  <c r="L17" i="54"/>
  <c r="J17" i="54"/>
  <c r="T10" i="54"/>
  <c r="R10" i="54"/>
  <c r="P10" i="54"/>
  <c r="N10" i="54"/>
  <c r="L10" i="54"/>
  <c r="J10" i="54"/>
  <c r="T16" i="53"/>
  <c r="R16" i="53"/>
  <c r="P16" i="53"/>
  <c r="N16" i="53"/>
  <c r="L16" i="53"/>
  <c r="J16" i="53"/>
  <c r="T10" i="53"/>
  <c r="R10" i="53"/>
  <c r="P10" i="53"/>
  <c r="N10" i="53"/>
  <c r="L10" i="53"/>
  <c r="J10" i="53"/>
  <c r="O15" i="26"/>
  <c r="M15" i="26"/>
  <c r="K15" i="26"/>
  <c r="I15" i="26"/>
  <c r="G15" i="26"/>
  <c r="E15" i="26"/>
  <c r="Q44" i="24"/>
  <c r="G41" i="24"/>
  <c r="E41" i="24"/>
  <c r="Q38" i="24"/>
  <c r="Q41" i="24" s="1"/>
  <c r="O38" i="24"/>
  <c r="Q16" i="24"/>
  <c r="Q15" i="24"/>
  <c r="Q9" i="24"/>
  <c r="H23" i="46" l="1"/>
  <c r="H29" i="46"/>
  <c r="H38" i="46"/>
  <c r="H20" i="46"/>
  <c r="H36" i="47"/>
  <c r="H29" i="47"/>
  <c r="H15" i="47"/>
  <c r="N52" i="46"/>
  <c r="H50" i="46"/>
  <c r="H51" i="44"/>
  <c r="G12" i="40"/>
  <c r="G32" i="40"/>
  <c r="G18" i="40"/>
  <c r="G35" i="40"/>
  <c r="G37" i="40"/>
  <c r="G42" i="40"/>
  <c r="G48" i="40"/>
  <c r="G16" i="40"/>
  <c r="G33" i="40"/>
  <c r="G39" i="40"/>
  <c r="G20" i="40"/>
  <c r="G27" i="40"/>
  <c r="G44" i="40"/>
  <c r="G21" i="40"/>
  <c r="G23" i="40"/>
  <c r="G30" i="40"/>
  <c r="G36" i="40"/>
  <c r="G45" i="40"/>
  <c r="G47" i="40"/>
  <c r="G49" i="40"/>
  <c r="G13" i="40"/>
  <c r="G17" i="40"/>
  <c r="G19" i="40"/>
  <c r="G25" i="40"/>
  <c r="G29" i="40"/>
  <c r="G31" i="40"/>
  <c r="G38" i="40"/>
  <c r="G43" i="40"/>
  <c r="G50" i="40"/>
  <c r="G15" i="40"/>
  <c r="G22" i="40"/>
  <c r="G34" i="40"/>
  <c r="G46" i="40"/>
  <c r="K51" i="40"/>
  <c r="H54" i="41"/>
</calcChain>
</file>

<file path=xl/sharedStrings.xml><?xml version="1.0" encoding="utf-8"?>
<sst xmlns="http://schemas.openxmlformats.org/spreadsheetml/2006/main" count="2259" uniqueCount="762">
  <si>
    <t>Tabell 4.1</t>
  </si>
  <si>
    <t>År</t>
  </si>
  <si>
    <t>Landningar</t>
  </si>
  <si>
    <t>Year</t>
  </si>
  <si>
    <t>Landings</t>
  </si>
  <si>
    <t>Linjefart och chartertrafik</t>
  </si>
  <si>
    <t>Taxi- och övrig</t>
  </si>
  <si>
    <t>Summa</t>
  </si>
  <si>
    <t>Scheduled and non-scheduled</t>
  </si>
  <si>
    <t>flygverksamhet</t>
  </si>
  <si>
    <t>Total</t>
  </si>
  <si>
    <t>traffic</t>
  </si>
  <si>
    <t xml:space="preserve">Taxi- and other </t>
  </si>
  <si>
    <t>Utrikes</t>
  </si>
  <si>
    <t>Inrikes</t>
  </si>
  <si>
    <t>flying activity</t>
  </si>
  <si>
    <t>International</t>
  </si>
  <si>
    <t>Domestic</t>
  </si>
  <si>
    <t xml:space="preserve">  Number of arriving and departing passengers in international traffic and number of departing passengers in domestic traffic.</t>
  </si>
  <si>
    <t>Tabell 4.2</t>
  </si>
  <si>
    <t>Flygplats</t>
  </si>
  <si>
    <t>Totalt</t>
  </si>
  <si>
    <t>Taxiflyg</t>
  </si>
  <si>
    <t>Övrig</t>
  </si>
  <si>
    <t>Airport</t>
  </si>
  <si>
    <t>Scheduled and non-</t>
  </si>
  <si>
    <t>Taxi</t>
  </si>
  <si>
    <t>scheduled traffic</t>
  </si>
  <si>
    <t>flights</t>
  </si>
  <si>
    <t>Other</t>
  </si>
  <si>
    <t xml:space="preserve">Utrikes </t>
  </si>
  <si>
    <t>trafik</t>
  </si>
  <si>
    <t>Jönköping</t>
  </si>
  <si>
    <t>Kalmar</t>
  </si>
  <si>
    <t>Karlstad</t>
  </si>
  <si>
    <t>Kiruna</t>
  </si>
  <si>
    <t>Skellefteå</t>
  </si>
  <si>
    <t>Umeå</t>
  </si>
  <si>
    <t>Visby</t>
  </si>
  <si>
    <t>Örnsköldsvik</t>
  </si>
  <si>
    <t>Ronneby</t>
  </si>
  <si>
    <t>Arvidsjaur</t>
  </si>
  <si>
    <t>Borlänge</t>
  </si>
  <si>
    <t>Gällivare</t>
  </si>
  <si>
    <t>Hagfors</t>
  </si>
  <si>
    <t>Halmstad</t>
  </si>
  <si>
    <t>Kristianstad</t>
  </si>
  <si>
    <t>Lycksele</t>
  </si>
  <si>
    <t>Oskarshamn</t>
  </si>
  <si>
    <t>Sveg</t>
  </si>
  <si>
    <t>Torsby</t>
  </si>
  <si>
    <t>Vilhelmina</t>
  </si>
  <si>
    <t>Örebro</t>
  </si>
  <si>
    <t>Utrikes trafik</t>
  </si>
  <si>
    <t>Inrikes trafik</t>
  </si>
  <si>
    <t>International traffic</t>
  </si>
  <si>
    <t>Domestic traffic</t>
  </si>
  <si>
    <t>Ank</t>
  </si>
  <si>
    <t>Avr</t>
  </si>
  <si>
    <t>Arr</t>
  </si>
  <si>
    <t>Dep</t>
  </si>
  <si>
    <t>Avresande passagerare i utrikes trafik efter land för första</t>
  </si>
  <si>
    <t>Passengers embarked in international traffic by country for the first</t>
  </si>
  <si>
    <t>Finland</t>
  </si>
  <si>
    <t>USA</t>
  </si>
  <si>
    <t>Thailand</t>
  </si>
  <si>
    <t>Portugal</t>
  </si>
  <si>
    <t>Avg</t>
  </si>
  <si>
    <t>Tabell 4.3</t>
  </si>
  <si>
    <t>Tabell 4.4</t>
  </si>
  <si>
    <t>Tabell 4.5</t>
  </si>
  <si>
    <t>Tabell 4.6</t>
  </si>
  <si>
    <t>Tabell 4.7</t>
  </si>
  <si>
    <t>Tabell 4.8</t>
  </si>
  <si>
    <t>Tabell 4.9</t>
  </si>
  <si>
    <t>flying</t>
  </si>
  <si>
    <t>flyg-</t>
  </si>
  <si>
    <t>Flygplanstyp</t>
  </si>
  <si>
    <t>Förändring, %</t>
  </si>
  <si>
    <t>Type of Aircraft</t>
  </si>
  <si>
    <t>Change, %</t>
  </si>
  <si>
    <t>Fokker 50</t>
  </si>
  <si>
    <t>Boeing 737-600</t>
  </si>
  <si>
    <t>Boeing 737-800</t>
  </si>
  <si>
    <t>Saab 340</t>
  </si>
  <si>
    <t>Saab 2000</t>
  </si>
  <si>
    <t>Airbus A320</t>
  </si>
  <si>
    <t>Boeing 737-300</t>
  </si>
  <si>
    <t>Avro RJ85</t>
  </si>
  <si>
    <t>Boeing 737-700</t>
  </si>
  <si>
    <t>Airbus A321</t>
  </si>
  <si>
    <t>Airbus A319</t>
  </si>
  <si>
    <t>Boeing 757-200</t>
  </si>
  <si>
    <t>BAe ATP</t>
  </si>
  <si>
    <t>Embraer 170</t>
  </si>
  <si>
    <t>Boeing 767-300</t>
  </si>
  <si>
    <t>Boeing 737-400</t>
  </si>
  <si>
    <t>Embraer 190</t>
  </si>
  <si>
    <t>Kramfors-Sollefteå</t>
  </si>
  <si>
    <t>Mora/Siljan</t>
  </si>
  <si>
    <t>Norrköping/Kungsängen</t>
  </si>
  <si>
    <t>Stockholm/Arlanda</t>
  </si>
  <si>
    <t>Stockholm/Bromma</t>
  </si>
  <si>
    <t>Stockholm/Skavsta</t>
  </si>
  <si>
    <t>Stockholm/Västerås</t>
  </si>
  <si>
    <t>Växjö/Kronoberg</t>
  </si>
  <si>
    <t>Åre Östersund</t>
  </si>
  <si>
    <t>Ängelholm</t>
  </si>
  <si>
    <t>Number of available seats in scheduled and non-scheduled traffic</t>
  </si>
  <si>
    <t>Personkilometer</t>
  </si>
  <si>
    <t>Canadair Regional Jet 900</t>
  </si>
  <si>
    <t>Dash 8</t>
  </si>
  <si>
    <t>Qatar</t>
  </si>
  <si>
    <t>Bae Jetstream 32</t>
  </si>
  <si>
    <t>ATR 72</t>
  </si>
  <si>
    <t>Fordonskilometer</t>
  </si>
  <si>
    <t>Tonkilometer</t>
  </si>
  <si>
    <t>Passenger- km</t>
  </si>
  <si>
    <t>Tonne- km</t>
  </si>
  <si>
    <t>Vehicular traffic- km</t>
  </si>
  <si>
    <t>Cessna 208</t>
  </si>
  <si>
    <t>Malmö</t>
  </si>
  <si>
    <t>Göteborg/Landvetter</t>
  </si>
  <si>
    <t>Göteborg/Säve</t>
  </si>
  <si>
    <t>Malta</t>
  </si>
  <si>
    <t>r</t>
  </si>
  <si>
    <t>Dornier 328</t>
  </si>
  <si>
    <t>Airbus A330</t>
  </si>
  <si>
    <t>Pajala</t>
  </si>
  <si>
    <t>Sundsvall-Timrå</t>
  </si>
  <si>
    <t>ATR 75</t>
  </si>
  <si>
    <t>Cessna 56 X</t>
  </si>
  <si>
    <t>ATR 45</t>
  </si>
  <si>
    <t>Hemavan Tärnaby</t>
  </si>
  <si>
    <t>Linköping/Saab</t>
  </si>
  <si>
    <t>Kontaktperson:</t>
  </si>
  <si>
    <t>Anette Myhr</t>
  </si>
  <si>
    <t>tel: 010-414 42 17, e-post: anette.myhr@trafa.se</t>
  </si>
  <si>
    <t>Håkan Brobeck</t>
  </si>
  <si>
    <t>tel: 010-495 41 66, e-post: hakan.brobeck@transportstyrelsen.se</t>
  </si>
  <si>
    <t>Tabell 4.11</t>
  </si>
  <si>
    <r>
      <t>Passagerare</t>
    </r>
    <r>
      <rPr>
        <vertAlign val="superscript"/>
        <sz val="9"/>
        <rFont val="Arial"/>
        <family val="2"/>
      </rPr>
      <t>1</t>
    </r>
  </si>
  <si>
    <r>
      <t>1</t>
    </r>
    <r>
      <rPr>
        <sz val="9"/>
        <rFont val="Arial"/>
        <family val="2"/>
      </rPr>
      <t xml:space="preserve"> Antal ankommande och avresande passagerare i utrikes trafik samt antal avresande passagerare i inrikes trafik.</t>
    </r>
  </si>
  <si>
    <r>
      <t>verksamhet</t>
    </r>
    <r>
      <rPr>
        <vertAlign val="superscript"/>
        <sz val="9"/>
        <rFont val="Arial"/>
        <family val="2"/>
      </rPr>
      <t>1</t>
    </r>
  </si>
  <si>
    <r>
      <t>Ank</t>
    </r>
    <r>
      <rPr>
        <vertAlign val="superscript"/>
        <sz val="9"/>
        <rFont val="Arial"/>
        <family val="2"/>
      </rPr>
      <t>1</t>
    </r>
  </si>
  <si>
    <r>
      <t>Avr</t>
    </r>
    <r>
      <rPr>
        <vertAlign val="superscript"/>
        <sz val="9"/>
        <rFont val="Arial"/>
        <family val="2"/>
      </rPr>
      <t>1</t>
    </r>
  </si>
  <si>
    <t>Tabell 4.10</t>
  </si>
  <si>
    <t xml:space="preserve">Hela landet </t>
  </si>
  <si>
    <t>Total Sweden</t>
  </si>
  <si>
    <t xml:space="preserve">Varav överflygningar </t>
  </si>
  <si>
    <t>Of which overflights</t>
  </si>
  <si>
    <t xml:space="preserve">Starter/landningar </t>
  </si>
  <si>
    <t>Take-offs/landings</t>
  </si>
  <si>
    <t>Max antal luftrumsrörelser per dygn</t>
  </si>
  <si>
    <t>Max number of airspace movements per day</t>
  </si>
  <si>
    <t>Min antal luftrumsrörelser per dygn</t>
  </si>
  <si>
    <t>Min number of airspace movements per day</t>
  </si>
  <si>
    <t>Antal luftrumsrörelser i medeltal per dygn</t>
  </si>
  <si>
    <t>Average number of airspace movements per day</t>
  </si>
  <si>
    <t>Tabell 1.1</t>
  </si>
  <si>
    <t>Typ av flygplats</t>
  </si>
  <si>
    <t>Landningsbanor</t>
  </si>
  <si>
    <t>Tillhandahållna</t>
  </si>
  <si>
    <t>Type of airport</t>
  </si>
  <si>
    <t>Runways</t>
  </si>
  <si>
    <t>Bana</t>
  </si>
  <si>
    <t>Yta</t>
  </si>
  <si>
    <t>Available</t>
  </si>
  <si>
    <t>Runway</t>
  </si>
  <si>
    <t>Surface</t>
  </si>
  <si>
    <t>Civil instrumentflygplats</t>
  </si>
  <si>
    <t>2 500x45</t>
  </si>
  <si>
    <t>Asfalt</t>
  </si>
  <si>
    <t xml:space="preserve">TWR/AFIS, </t>
  </si>
  <si>
    <t>Licensed Instrument Aerodrome</t>
  </si>
  <si>
    <t>Asphalt</t>
  </si>
  <si>
    <t>FLD, STN</t>
  </si>
  <si>
    <t>2 313x45</t>
  </si>
  <si>
    <t xml:space="preserve">TWR, FLD, </t>
  </si>
  <si>
    <t>STN</t>
  </si>
  <si>
    <t>720x50</t>
  </si>
  <si>
    <t>Gräs</t>
  </si>
  <si>
    <t>Grass</t>
  </si>
  <si>
    <t>1 714x45</t>
  </si>
  <si>
    <t>AFIS, FLD,</t>
  </si>
  <si>
    <t>3 299x45</t>
  </si>
  <si>
    <t xml:space="preserve">STN </t>
  </si>
  <si>
    <t>2 039x45</t>
  </si>
  <si>
    <t>1 509x30</t>
  </si>
  <si>
    <t>TWR, FLD,</t>
  </si>
  <si>
    <t>1 444x30</t>
  </si>
  <si>
    <t>2 203x45</t>
  </si>
  <si>
    <t>TWR,</t>
  </si>
  <si>
    <t>656x40</t>
  </si>
  <si>
    <t>2 516x45</t>
  </si>
  <si>
    <t>2 502x45</t>
  </si>
  <si>
    <t>TWR, FLD</t>
  </si>
  <si>
    <t>2 001x45</t>
  </si>
  <si>
    <t>2 215x45</t>
  </si>
  <si>
    <t>480x35</t>
  </si>
  <si>
    <t>2 130x40</t>
  </si>
  <si>
    <t>Militär/Civil instrumentflygplats</t>
  </si>
  <si>
    <t>3 350x45</t>
  </si>
  <si>
    <t>Military Licensed Instrument Aerodrome</t>
  </si>
  <si>
    <t>2 090x45</t>
  </si>
  <si>
    <t xml:space="preserve">Malmö </t>
  </si>
  <si>
    <t>2 800x45</t>
  </si>
  <si>
    <t xml:space="preserve"> STN</t>
  </si>
  <si>
    <t>1 814x45</t>
  </si>
  <si>
    <t>600x35</t>
  </si>
  <si>
    <t>2 302x45</t>
  </si>
  <si>
    <t>2 331x45</t>
  </si>
  <si>
    <t>2 100x45</t>
  </si>
  <si>
    <t>3 301x45</t>
  </si>
  <si>
    <t xml:space="preserve">AIS, STN </t>
  </si>
  <si>
    <t>1 668x45</t>
  </si>
  <si>
    <t>2 880x45</t>
  </si>
  <si>
    <t>2 039x40</t>
  </si>
  <si>
    <t>2 581x46</t>
  </si>
  <si>
    <t>1 954x45</t>
  </si>
  <si>
    <t xml:space="preserve"> </t>
  </si>
  <si>
    <t>1 702x30</t>
  </si>
  <si>
    <t>1 590x30</t>
  </si>
  <si>
    <t>1 710x30</t>
  </si>
  <si>
    <t>1 502x30</t>
  </si>
  <si>
    <t>2 000x45</t>
  </si>
  <si>
    <t>1 100x40</t>
  </si>
  <si>
    <t>2 103x45</t>
  </si>
  <si>
    <t>TWR</t>
  </si>
  <si>
    <t>1 945x45</t>
  </si>
  <si>
    <t>2 602x45</t>
  </si>
  <si>
    <t>2 016x45</t>
  </si>
  <si>
    <t>Tabell 1.2</t>
  </si>
  <si>
    <t>Typ av flygplatser</t>
  </si>
  <si>
    <t>Antal</t>
  </si>
  <si>
    <t>Ej klassifice-</t>
  </si>
  <si>
    <t>Summa land-</t>
  </si>
  <si>
    <t>Type of airports</t>
  </si>
  <si>
    <t>flygplatser</t>
  </si>
  <si>
    <t>rade banor</t>
  </si>
  <si>
    <t>ningsbanor</t>
  </si>
  <si>
    <t xml:space="preserve">Number of </t>
  </si>
  <si>
    <t>Not approved</t>
  </si>
  <si>
    <t>airports</t>
  </si>
  <si>
    <t>runways</t>
  </si>
  <si>
    <t>Civila godkända instrumentflygplatser</t>
  </si>
  <si>
    <t>Civil Licensed Instrument</t>
  </si>
  <si>
    <t>Aerodromes</t>
  </si>
  <si>
    <t>Militära/Civila godkända instrumentflygplatser</t>
  </si>
  <si>
    <t xml:space="preserve">Military/Civil Licensed Instrument </t>
  </si>
  <si>
    <t>Civila godkända icke instru-</t>
  </si>
  <si>
    <t>mentflygplatser</t>
  </si>
  <si>
    <t>Civil Licensed Non-Instrument</t>
  </si>
  <si>
    <t>Militära/Civila godkända icke instru-</t>
  </si>
  <si>
    <t>Military/Civil Licensed Non-Instrument</t>
  </si>
  <si>
    <t>Civila ej godkända icke instru-</t>
  </si>
  <si>
    <t>Civil Non Licensed Non-Instrument</t>
  </si>
  <si>
    <t>Militära/Civila ej godkända icke-</t>
  </si>
  <si>
    <t>instrumentflygplatser</t>
  </si>
  <si>
    <t xml:space="preserve">Military Non-Licensed </t>
  </si>
  <si>
    <t>Non-Instrument Aerodromes</t>
  </si>
  <si>
    <t>Varav belagda rullbanor</t>
  </si>
  <si>
    <t>Of which paved runways</t>
  </si>
  <si>
    <t xml:space="preserve">  kodsiffra 1 eller 2 är avsedda för lättare flygplan.</t>
  </si>
  <si>
    <t xml:space="preserve">  Runways belonging to code 3 or 4 are dimensioned for heavy aircraft, while those belonging to code 1or 2 are</t>
  </si>
  <si>
    <t xml:space="preserve">  designed for light aircraft.</t>
  </si>
  <si>
    <t>Tabell 1.3</t>
  </si>
  <si>
    <t>Antal helikopter-</t>
  </si>
  <si>
    <t>Helicopter Aerodromes</t>
  </si>
  <si>
    <t>Godkända helikopterflygplatser</t>
  </si>
  <si>
    <t>Licensed Helicopter Aerodromes</t>
  </si>
  <si>
    <t>Militära helikopterflygplatser</t>
  </si>
  <si>
    <t>Military Helicopter Aerodromes</t>
  </si>
  <si>
    <r>
      <t>tjänster</t>
    </r>
    <r>
      <rPr>
        <vertAlign val="superscript"/>
        <sz val="9"/>
        <rFont val="Arial"/>
        <family val="2"/>
      </rPr>
      <t>1</t>
    </r>
  </si>
  <si>
    <t>Tabell 2.1</t>
  </si>
  <si>
    <t>Högsta tillåtna startvikt kg</t>
  </si>
  <si>
    <t>31 december, år</t>
  </si>
  <si>
    <t>Maximum authorized take-off weight kg</t>
  </si>
  <si>
    <t>December 31, year</t>
  </si>
  <si>
    <t>≤ 2 000</t>
  </si>
  <si>
    <t>&gt;</t>
  </si>
  <si>
    <t>Tabell 2.2</t>
  </si>
  <si>
    <t xml:space="preserve">    Segelflygplan, motorsegelflygplan och ballonger</t>
  </si>
  <si>
    <t>Tabell 2.3</t>
  </si>
  <si>
    <t>Antal gällande luftvärdighetsbevis den 31 december</t>
  </si>
  <si>
    <t>Number of valid airworthiness certificates per December 31</t>
  </si>
  <si>
    <t>Antal utfärdade luftvärdighetsbevis under året</t>
  </si>
  <si>
    <t>Number of valid airworthiness certificates issued</t>
  </si>
  <si>
    <t>Tabell 2.4</t>
  </si>
  <si>
    <t>Typ av certifikat/</t>
  </si>
  <si>
    <t>Antal nyutfärdade</t>
  </si>
  <si>
    <t>Antal gällande certi-</t>
  </si>
  <si>
    <t>certifikat</t>
  </si>
  <si>
    <t>fikat den 31 december</t>
  </si>
  <si>
    <t>Number of new</t>
  </si>
  <si>
    <t>Number of valid</t>
  </si>
  <si>
    <t>licences issued</t>
  </si>
  <si>
    <t>licences December 31</t>
  </si>
  <si>
    <t xml:space="preserve">Trafikflygarcertifikat </t>
  </si>
  <si>
    <t>Airline transport pilot licence</t>
  </si>
  <si>
    <t>Trafikflygarcertifikat</t>
  </si>
  <si>
    <t>Commercial pilot licence</t>
  </si>
  <si>
    <t>Multi pilot licence</t>
  </si>
  <si>
    <t>Privatflygarcertifikat</t>
  </si>
  <si>
    <t>Private pilot licence</t>
  </si>
  <si>
    <t>S</t>
  </si>
  <si>
    <t>Flygmaskinist</t>
  </si>
  <si>
    <t>Flight engineer</t>
  </si>
  <si>
    <t>MF, F/EL</t>
  </si>
  <si>
    <t>Flygteknikercertifikat</t>
  </si>
  <si>
    <t>Aircraft maintenance licence</t>
  </si>
  <si>
    <t>PART-66</t>
  </si>
  <si>
    <t>Förarcertifikat-ultralätta flygplan</t>
  </si>
  <si>
    <t>Pilot licence ultra light aeroplane</t>
  </si>
  <si>
    <t>UL</t>
  </si>
  <si>
    <t>Flygledare</t>
  </si>
  <si>
    <t>Air Traffic Controller</t>
  </si>
  <si>
    <t>FL</t>
  </si>
  <si>
    <t>Behörighetsbevis för flyginforma-</t>
  </si>
  <si>
    <t>tionstjänst för flygplats (AFIS)</t>
  </si>
  <si>
    <t xml:space="preserve">Rating for Aerodrome Flight </t>
  </si>
  <si>
    <t>Information Service</t>
  </si>
  <si>
    <t>AF</t>
  </si>
  <si>
    <t>Ballongförare</t>
  </si>
  <si>
    <t>Free balloon pilot</t>
  </si>
  <si>
    <t>FB</t>
  </si>
  <si>
    <t>Tabell 3.1</t>
  </si>
  <si>
    <t>Företag</t>
  </si>
  <si>
    <t>Company</t>
  </si>
  <si>
    <t>.</t>
  </si>
  <si>
    <t>Amapola Flyg AB</t>
  </si>
  <si>
    <t>..</t>
  </si>
  <si>
    <t>EFS European Flight Service AB</t>
  </si>
  <si>
    <t>Grafair Flight Management AB</t>
  </si>
  <si>
    <t>HeliAir Sweden AB</t>
  </si>
  <si>
    <t>Jämtlands Flyg AB</t>
  </si>
  <si>
    <t>Kallax Flyg AB</t>
  </si>
  <si>
    <t>Malmö Aviation AB</t>
  </si>
  <si>
    <t>NextJet AB</t>
  </si>
  <si>
    <t>Nordflyg Logistik AB</t>
  </si>
  <si>
    <t>Norrlandsflyg Ambulans AB</t>
  </si>
  <si>
    <t>Nova Airlines AB</t>
  </si>
  <si>
    <t>Scandinavian MediCopter AB</t>
  </si>
  <si>
    <t>Svenska Direktflyg AB</t>
  </si>
  <si>
    <t>TUIFly Nordic AB</t>
  </si>
  <si>
    <t>Waltair Europe AB</t>
  </si>
  <si>
    <t>Tabell 5.1</t>
  </si>
  <si>
    <t>Luftfartsolyckor med motordrivna luftfartyg efter flygsituation i Sverige</t>
  </si>
  <si>
    <t>Accidents to powered aircraft by flight phase in Sweden irrespective of the</t>
  </si>
  <si>
    <t>Art av flygning</t>
  </si>
  <si>
    <t>Totalt antal</t>
  </si>
  <si>
    <t>Flygsituation</t>
  </si>
  <si>
    <t>Type of operation</t>
  </si>
  <si>
    <t>luftfarsolyckor</t>
  </si>
  <si>
    <t>Flight phase</t>
  </si>
  <si>
    <t>Total number</t>
  </si>
  <si>
    <t>Taxning/</t>
  </si>
  <si>
    <t>Start</t>
  </si>
  <si>
    <t>Flygning</t>
  </si>
  <si>
    <t>Inflygning/</t>
  </si>
  <si>
    <t>of accidents</t>
  </si>
  <si>
    <t>stationärt</t>
  </si>
  <si>
    <t>Take-off</t>
  </si>
  <si>
    <t>En route</t>
  </si>
  <si>
    <t>Landning</t>
  </si>
  <si>
    <t>Taxiing/</t>
  </si>
  <si>
    <t>Landing</t>
  </si>
  <si>
    <t>Stationary</t>
  </si>
  <si>
    <t>Linjefart och ej regelb trafik</t>
  </si>
  <si>
    <t xml:space="preserve">Scheduled and non-scheduled </t>
  </si>
  <si>
    <t>Miscellaneous commercial</t>
  </si>
  <si>
    <t>Skolflyg</t>
  </si>
  <si>
    <t>Instructional operations</t>
  </si>
  <si>
    <t xml:space="preserve">Privatflyg </t>
  </si>
  <si>
    <t>Private operations</t>
  </si>
  <si>
    <t xml:space="preserve">  Taxi flights and aerial work</t>
  </si>
  <si>
    <t>Tabell 5.2</t>
  </si>
  <si>
    <t>Accidents to powered aircraft by injuries in Sweden irrespective of the</t>
  </si>
  <si>
    <t>Antal luftfarts-</t>
  </si>
  <si>
    <t>Personskador</t>
  </si>
  <si>
    <t>olyckor med dödlig</t>
  </si>
  <si>
    <t>Killed and injured persons</t>
  </si>
  <si>
    <t>utgång</t>
  </si>
  <si>
    <t>Dödliga skador</t>
  </si>
  <si>
    <t>Allvarliga skador</t>
  </si>
  <si>
    <t>Lindriga skador</t>
  </si>
  <si>
    <t>Number of fatal</t>
  </si>
  <si>
    <t>Fatal injuries</t>
  </si>
  <si>
    <t>Serious injuries</t>
  </si>
  <si>
    <t>Minor injuries</t>
  </si>
  <si>
    <t>accidents</t>
  </si>
  <si>
    <t>Privatflyg</t>
  </si>
  <si>
    <t>Material damages</t>
  </si>
  <si>
    <t>Totalförstört</t>
  </si>
  <si>
    <t>Omfattande skador</t>
  </si>
  <si>
    <t>Mindre skador</t>
  </si>
  <si>
    <t>Destroyed</t>
  </si>
  <si>
    <t>Substantial damages</t>
  </si>
  <si>
    <t>Minor damages</t>
  </si>
  <si>
    <t>Tabell 5.3</t>
  </si>
  <si>
    <t>luftfartsolyckor</t>
  </si>
  <si>
    <t>Tabell 5.4</t>
  </si>
  <si>
    <r>
      <t>1</t>
    </r>
    <r>
      <rPr>
        <sz val="9"/>
        <rFont val="Arial"/>
        <family val="2"/>
      </rPr>
      <t xml:space="preserve"> Taxiflyg och aerial work</t>
    </r>
  </si>
  <si>
    <t>Tabell 6</t>
  </si>
  <si>
    <t>Femårsöversikt</t>
  </si>
  <si>
    <t>Five-year summary</t>
  </si>
  <si>
    <t>Svenska flygplatser med linjefart och chartertrafik</t>
  </si>
  <si>
    <t>Swedish airports with scheduled and non-scheduled traffic</t>
  </si>
  <si>
    <t>Utrikes ankommande och avresande</t>
  </si>
  <si>
    <t>International arriving and departing</t>
  </si>
  <si>
    <t>Utrikes ankommande och avgående</t>
  </si>
  <si>
    <t>International loaded and unloaded</t>
  </si>
  <si>
    <t xml:space="preserve">I Sverige registrerade motordrivna </t>
  </si>
  <si>
    <t>luftfartyg den 31 december</t>
  </si>
  <si>
    <t>Swedish-registered powered</t>
  </si>
  <si>
    <t>aircraft in December 31</t>
  </si>
  <si>
    <t xml:space="preserve">Antal haverier med svenskregistrerade </t>
  </si>
  <si>
    <t>motordrivna luftfartyg</t>
  </si>
  <si>
    <t>Number of accidents to Swedish-registered</t>
  </si>
  <si>
    <t>powered aircraft</t>
  </si>
  <si>
    <t>Linjefart och ej regelbunden trafik</t>
  </si>
  <si>
    <t>Scheduled and non-scheduled traffic</t>
  </si>
  <si>
    <t>Internationell statistik</t>
  </si>
  <si>
    <t>International statistics</t>
  </si>
  <si>
    <t>Antal befordrade passagerare i linjefart för</t>
  </si>
  <si>
    <t>Tabell 7</t>
  </si>
  <si>
    <t>Passagerare</t>
  </si>
  <si>
    <t>Kabinfaktor %</t>
  </si>
  <si>
    <t>Frakt, ton</t>
  </si>
  <si>
    <t>Passengers</t>
  </si>
  <si>
    <t>Passenger</t>
  </si>
  <si>
    <t>Freight,</t>
  </si>
  <si>
    <t>kilometres</t>
  </si>
  <si>
    <t>Load factor %</t>
  </si>
  <si>
    <t>Frakt</t>
  </si>
  <si>
    <t>Post</t>
  </si>
  <si>
    <t>Totalt (inkl</t>
  </si>
  <si>
    <t>Freight</t>
  </si>
  <si>
    <t>Mail</t>
  </si>
  <si>
    <t>passagerare)</t>
  </si>
  <si>
    <t>Total (incl</t>
  </si>
  <si>
    <t>passengers)</t>
  </si>
  <si>
    <t>Flygplatskarta</t>
  </si>
  <si>
    <t>2 320x45</t>
  </si>
  <si>
    <t>600x50</t>
  </si>
  <si>
    <t>600x30</t>
  </si>
  <si>
    <t>ATPL(A) ²</t>
  </si>
  <si>
    <t>ATPL(H) ²</t>
  </si>
  <si>
    <t>CPL(A) ²</t>
  </si>
  <si>
    <t>MPL(A) ²</t>
  </si>
  <si>
    <t>PPL(A) ²</t>
  </si>
  <si>
    <t>PPL(H) ²</t>
  </si>
  <si>
    <t>Segelflygarcertifikat nationellt</t>
  </si>
  <si>
    <t>Glider pilot national</t>
  </si>
  <si>
    <t>Segelflygarcertifikat Del FCL</t>
  </si>
  <si>
    <t>Glider pilot national Part FCL</t>
  </si>
  <si>
    <t>SPL</t>
  </si>
  <si>
    <t>LAPL(S)</t>
  </si>
  <si>
    <t xml:space="preserve">  Certain types of licences/ratings are not longer shown.</t>
  </si>
  <si>
    <r>
      <t>behörighetsbevis</t>
    </r>
    <r>
      <rPr>
        <vertAlign val="superscript"/>
        <sz val="9"/>
        <rFont val="Arial"/>
        <family val="2"/>
      </rPr>
      <t>1</t>
    </r>
  </si>
  <si>
    <r>
      <t>1</t>
    </r>
    <r>
      <rPr>
        <sz val="9"/>
        <rFont val="Arial"/>
        <family val="2"/>
      </rPr>
      <t xml:space="preserve"> Vissa typer av certifikat/behörighetsbevis redovisas inte längre.</t>
    </r>
  </si>
  <si>
    <t>Antal sysselsatta i företag med tillstånd till att bedriva kommersiell luftfartsverksamhet</t>
  </si>
  <si>
    <t>Bromma Business Jet AB</t>
  </si>
  <si>
    <t>H-bird Aviation Services AB</t>
  </si>
  <si>
    <t>Scandinavian Air Ambulance AB</t>
  </si>
  <si>
    <r>
      <t xml:space="preserve">   </t>
    </r>
    <r>
      <rPr>
        <sz val="9"/>
        <rFont val="Arial"/>
        <family val="2"/>
      </rPr>
      <t xml:space="preserve">Källa: Årsredovisningar för SAAB-koncernen. </t>
    </r>
    <r>
      <rPr>
        <i/>
        <sz val="9"/>
        <rFont val="Arial"/>
        <family val="2"/>
      </rPr>
      <t>Source: SAAB Group Annual reports.</t>
    </r>
  </si>
  <si>
    <t>ATR 76</t>
  </si>
  <si>
    <t>Embraer 145</t>
  </si>
  <si>
    <t>Boeing 787-800</t>
  </si>
  <si>
    <t>Fokker 100</t>
  </si>
  <si>
    <t>Boeing 777-300ER</t>
  </si>
  <si>
    <t>Airbus A332</t>
  </si>
  <si>
    <t>Hawker 850</t>
  </si>
  <si>
    <t>Boeing 737-900</t>
  </si>
  <si>
    <t>≤</t>
  </si>
  <si>
    <t>k</t>
  </si>
  <si>
    <t>Uppgift inte tillgänglig</t>
  </si>
  <si>
    <t>Ingen uppgift kan förkomma</t>
  </si>
  <si>
    <t>Intet finns att redovisa</t>
  </si>
  <si>
    <t>Mindre än eller lika med</t>
  </si>
  <si>
    <t>Större än</t>
  </si>
  <si>
    <t>Reviderad uppgift</t>
  </si>
  <si>
    <t>Korrigerad uppgift</t>
  </si>
  <si>
    <t>Teckenförklaringar</t>
  </si>
  <si>
    <t>Explanation of symbols</t>
  </si>
  <si>
    <t>Transportstyrelsen (producent):</t>
  </si>
  <si>
    <r>
      <t xml:space="preserve">Totalt </t>
    </r>
    <r>
      <rPr>
        <i/>
        <sz val="9"/>
        <rFont val="Arial"/>
        <family val="2"/>
      </rPr>
      <t>Grand total</t>
    </r>
  </si>
  <si>
    <r>
      <t xml:space="preserve">Totalt antal </t>
    </r>
    <r>
      <rPr>
        <i/>
        <sz val="9"/>
        <rFont val="Arial"/>
        <family val="2"/>
      </rPr>
      <t>Total number</t>
    </r>
  </si>
  <si>
    <r>
      <t xml:space="preserve">  </t>
    </r>
    <r>
      <rPr>
        <i/>
        <sz val="9"/>
        <rFont val="Arial"/>
        <family val="2"/>
      </rPr>
      <t xml:space="preserve"> Include at least one valid rating.</t>
    </r>
  </si>
  <si>
    <t>Less then or equal to</t>
  </si>
  <si>
    <t>Greater than</t>
  </si>
  <si>
    <t>Revised figure</t>
  </si>
  <si>
    <t>Corrected figure</t>
  </si>
  <si>
    <t>Not applicable</t>
  </si>
  <si>
    <t>Data not available</t>
  </si>
  <si>
    <t>Nothing to report</t>
  </si>
  <si>
    <t>Definitioner</t>
  </si>
  <si>
    <t>LAPL(A)</t>
  </si>
  <si>
    <t>LAPL(H)</t>
  </si>
  <si>
    <t>SAS, Scandinavian Airlines System, se nedan för hela koncernen</t>
  </si>
  <si>
    <t xml:space="preserve">Svensk Luftambulans </t>
  </si>
  <si>
    <t>West Atlantic Sweden AB</t>
  </si>
  <si>
    <t>Westhelicopter AB (fusionerat med Kallax Flyg AB 2015)</t>
  </si>
  <si>
    <t>Grekland Greece</t>
  </si>
  <si>
    <t>Shaded cells can not be summed because of double-counting of passengers on domestic flights</t>
  </si>
  <si>
    <t xml:space="preserve">  </t>
  </si>
  <si>
    <t>departing freight-tons.</t>
  </si>
  <si>
    <t>departing mail-tons.</t>
  </si>
  <si>
    <t>Shaded cells can not be summed because of double-counting of mail on domestic flights</t>
  </si>
  <si>
    <t xml:space="preserve">Tabell 4.11 </t>
  </si>
  <si>
    <t>Antalet starter i linjefart och chartertrafik efter flygplanstyp</t>
  </si>
  <si>
    <t>Luftfart 2016</t>
  </si>
  <si>
    <t>Civil aviation 2016</t>
  </si>
  <si>
    <t>Flygplatser med linjefart och chartertrafik 2016</t>
  </si>
  <si>
    <t>Airports with scheduled and non-scheduled traffic 2016</t>
  </si>
  <si>
    <t>2 268x45</t>
  </si>
  <si>
    <t>525x25</t>
  </si>
  <si>
    <t>Luleå/Kallax</t>
  </si>
  <si>
    <t>799x18</t>
  </si>
  <si>
    <t>Asfalt/</t>
  </si>
  <si>
    <t>Trollhättan-Vänersborg</t>
  </si>
  <si>
    <t>850x55</t>
  </si>
  <si>
    <t>STN,</t>
  </si>
  <si>
    <t xml:space="preserve"> FLD, STN</t>
  </si>
  <si>
    <t xml:space="preserve">  Available services:</t>
  </si>
  <si>
    <t>Av Transportstyrelsen godkända flygplatser, 2016-12-31</t>
  </si>
  <si>
    <t>Aerodromes Licensed by the Swedish Transport Agency December 31, 2016</t>
  </si>
  <si>
    <t>–</t>
  </si>
  <si>
    <t>Summa Total</t>
  </si>
  <si>
    <t>Totalt Grand total</t>
  </si>
  <si>
    <t>Av Transportstyrelsen godkända helikopterflygplatser, 2016-12-31</t>
  </si>
  <si>
    <t>Totalt antal Total number</t>
  </si>
  <si>
    <r>
      <t>Powered aircraft. Distribution by weight 2011</t>
    </r>
    <r>
      <rPr>
        <sz val="10"/>
        <rFont val="Calibri"/>
        <family val="2"/>
      </rPr>
      <t>–</t>
    </r>
    <r>
      <rPr>
        <sz val="10"/>
        <rFont val="Arial"/>
        <family val="2"/>
      </rPr>
      <t>2016</t>
    </r>
  </si>
  <si>
    <r>
      <t>Registreringar och avregistreringar av luftfartyg 2011</t>
    </r>
    <r>
      <rPr>
        <b/>
        <sz val="10"/>
        <rFont val="Calibri"/>
        <family val="2"/>
      </rPr>
      <t>–</t>
    </r>
    <r>
      <rPr>
        <b/>
        <sz val="10"/>
        <rFont val="Arial"/>
        <family val="2"/>
      </rPr>
      <t>2016</t>
    </r>
  </si>
  <si>
    <r>
      <t>Number of registrations and deregistrations of aircraft 2011</t>
    </r>
    <r>
      <rPr>
        <sz val="10"/>
        <rFont val="Calibri"/>
        <family val="2"/>
      </rPr>
      <t>–</t>
    </r>
    <r>
      <rPr>
        <sz val="10"/>
        <rFont val="Arial"/>
        <family val="2"/>
      </rPr>
      <t>2016</t>
    </r>
  </si>
  <si>
    <t>Registreringar Registrations</t>
  </si>
  <si>
    <t xml:space="preserve">       varav ultralätta luftfartyg Of which ultralight aircraft</t>
  </si>
  <si>
    <t xml:space="preserve">    Gliders, powered gliders and balloons</t>
  </si>
  <si>
    <t>Avregistreringar Deregistrations</t>
  </si>
  <si>
    <r>
      <t>Certifikatstatistik för luftfart 2015</t>
    </r>
    <r>
      <rPr>
        <b/>
        <sz val="10"/>
        <rFont val="Calibri"/>
        <family val="2"/>
      </rPr>
      <t>–</t>
    </r>
    <r>
      <rPr>
        <b/>
        <sz val="10"/>
        <rFont val="Arial"/>
        <family val="2"/>
      </rPr>
      <t>2016</t>
    </r>
  </si>
  <si>
    <r>
      <t>Licences within the air traffic area 2015</t>
    </r>
    <r>
      <rPr>
        <sz val="10"/>
        <rFont val="Calibri"/>
        <family val="2"/>
      </rPr>
      <t>–</t>
    </r>
    <r>
      <rPr>
        <sz val="10"/>
        <rFont val="Arial"/>
        <family val="2"/>
      </rPr>
      <t>2016</t>
    </r>
  </si>
  <si>
    <t>Flygplan Aeroplane</t>
  </si>
  <si>
    <t>Helikopter Helicopter</t>
  </si>
  <si>
    <t>Lätta luftfartyg light Aeroplan</t>
  </si>
  <si>
    <t>Lätta luftfartyg light Helicopter</t>
  </si>
  <si>
    <t>² Dessa certifikattyper inkluderar minst en giltig behörighet.</t>
  </si>
  <si>
    <r>
      <t>Type of licence/rating</t>
    </r>
    <r>
      <rPr>
        <vertAlign val="superscript"/>
        <sz val="9"/>
        <rFont val="Arial"/>
        <family val="2"/>
      </rPr>
      <t>1</t>
    </r>
  </si>
  <si>
    <r>
      <t>services</t>
    </r>
    <r>
      <rPr>
        <vertAlign val="superscript"/>
        <sz val="9"/>
        <rFont val="Arial"/>
        <family val="2"/>
      </rPr>
      <t>1</t>
    </r>
  </si>
  <si>
    <r>
      <t>1</t>
    </r>
    <r>
      <rPr>
        <sz val="9"/>
        <rFont val="Arial"/>
        <family val="2"/>
      </rPr>
      <t xml:space="preserve"> Tillhandahållna tjänster: </t>
    </r>
  </si>
  <si>
    <r>
      <t>Number of people employed in commercial air transport in December 31, 2012</t>
    </r>
    <r>
      <rPr>
        <sz val="10"/>
        <rFont val="Calibri"/>
        <family val="2"/>
      </rPr>
      <t>–</t>
    </r>
    <r>
      <rPr>
        <sz val="10"/>
        <rFont val="Arial"/>
        <family val="2"/>
      </rPr>
      <t>2016</t>
    </r>
  </si>
  <si>
    <t>Babcock Scandinavian Medicopter AB</t>
  </si>
  <si>
    <t>Babcock Scandinavian Air Ambulance AB</t>
  </si>
  <si>
    <t xml:space="preserve">Bluelink Jets AB </t>
  </si>
  <si>
    <t>Braathens Regional Aviation AB</t>
  </si>
  <si>
    <t>Braathens Regional Airways AB (f.d. Golden Air Flyg AB. Former Golden Air Flyg AB)</t>
  </si>
  <si>
    <t xml:space="preserve">Fiskflyg AB </t>
  </si>
  <si>
    <t>Fjällflygarna i Arjeplog AB</t>
  </si>
  <si>
    <t>SAAB AB Sverige (enbart flygverksamheten. Exclusively air services)</t>
  </si>
  <si>
    <t>. .</t>
  </si>
  <si>
    <t>Svenskt Industriflyg AB</t>
  </si>
  <si>
    <t>Tot ant sysselsatta i BRA-koncernen (Total no of employees BRA Group)</t>
  </si>
  <si>
    <t xml:space="preserve"> in any of the years not reported</t>
  </si>
  <si>
    <r>
      <t>chartertrafik 1976</t>
    </r>
    <r>
      <rPr>
        <b/>
        <sz val="10"/>
        <rFont val="Calibri"/>
        <family val="2"/>
      </rPr>
      <t>–</t>
    </r>
    <r>
      <rPr>
        <b/>
        <sz val="10"/>
        <rFont val="Arial"/>
        <family val="2"/>
      </rPr>
      <t>2016</t>
    </r>
  </si>
  <si>
    <r>
      <t>non-scheduled traffic 1976</t>
    </r>
    <r>
      <rPr>
        <sz val="10"/>
        <rFont val="Calibri"/>
        <family val="2"/>
      </rPr>
      <t>–</t>
    </r>
    <r>
      <rPr>
        <sz val="10"/>
        <rFont val="Arial"/>
        <family val="2"/>
      </rPr>
      <t>2016</t>
    </r>
  </si>
  <si>
    <r>
      <t>Passengers</t>
    </r>
    <r>
      <rPr>
        <vertAlign val="superscript"/>
        <sz val="9"/>
        <rFont val="Arial"/>
        <family val="2"/>
      </rPr>
      <t>1</t>
    </r>
  </si>
  <si>
    <r>
      <t>chartertrafik 2015</t>
    </r>
    <r>
      <rPr>
        <b/>
        <sz val="10"/>
        <rFont val="Calibri"/>
        <family val="2"/>
      </rPr>
      <t>–</t>
    </r>
    <r>
      <rPr>
        <b/>
        <sz val="10"/>
        <rFont val="Arial"/>
        <family val="2"/>
      </rPr>
      <t>2016</t>
    </r>
  </si>
  <si>
    <r>
      <t>non-scheduled traffic 2015</t>
    </r>
    <r>
      <rPr>
        <sz val="10"/>
        <rFont val="Calibri"/>
        <family val="2"/>
      </rPr>
      <t>–</t>
    </r>
    <r>
      <rPr>
        <sz val="10"/>
        <rFont val="Arial"/>
        <family val="2"/>
      </rPr>
      <t xml:space="preserve">2016 </t>
    </r>
  </si>
  <si>
    <r>
      <t>activity</t>
    </r>
    <r>
      <rPr>
        <vertAlign val="superscript"/>
        <sz val="9"/>
        <rFont val="Arial"/>
        <family val="2"/>
      </rPr>
      <t>1</t>
    </r>
  </si>
  <si>
    <r>
      <t>med linjefart och chartertrafik 2015</t>
    </r>
    <r>
      <rPr>
        <b/>
        <sz val="10"/>
        <rFont val="Calibri"/>
        <family val="2"/>
      </rPr>
      <t>–</t>
    </r>
    <r>
      <rPr>
        <b/>
        <sz val="10"/>
        <rFont val="Arial"/>
        <family val="2"/>
      </rPr>
      <t>2016</t>
    </r>
  </si>
  <si>
    <t>Skillnaden mellan antalet ankommande och avresande passagerare beror på en större noggrannhet i</t>
  </si>
  <si>
    <t>passengers depends on a more accurate report of departing passengers.</t>
  </si>
  <si>
    <r>
      <t>Arr</t>
    </r>
    <r>
      <rPr>
        <vertAlign val="superscript"/>
        <sz val="9"/>
        <rFont val="Arial"/>
        <family val="2"/>
      </rPr>
      <t>1</t>
    </r>
  </si>
  <si>
    <r>
      <t>Dep</t>
    </r>
    <r>
      <rPr>
        <vertAlign val="superscript"/>
        <sz val="9"/>
        <rFont val="Arial"/>
        <family val="2"/>
      </rPr>
      <t>1</t>
    </r>
  </si>
  <si>
    <r>
      <t>landningsflygplats efter start från svenska flygplatser 2012</t>
    </r>
    <r>
      <rPr>
        <b/>
        <sz val="10"/>
        <rFont val="Calibri"/>
        <family val="2"/>
      </rPr>
      <t>–</t>
    </r>
    <r>
      <rPr>
        <b/>
        <sz val="10"/>
        <rFont val="Arial"/>
        <family val="2"/>
      </rPr>
      <t>2016</t>
    </r>
  </si>
  <si>
    <r>
      <t>landing airport after take-off from Swedish airports 2012</t>
    </r>
    <r>
      <rPr>
        <sz val="10"/>
        <rFont val="Calibri"/>
        <family val="2"/>
      </rPr>
      <t>–</t>
    </r>
    <r>
      <rPr>
        <sz val="10"/>
        <rFont val="Arial"/>
        <family val="2"/>
      </rPr>
      <t>2016</t>
    </r>
  </si>
  <si>
    <t>Land Country</t>
  </si>
  <si>
    <t>Spanien Spain</t>
  </si>
  <si>
    <t>Tyskland Germany</t>
  </si>
  <si>
    <t>Storbritannien United Kingdom</t>
  </si>
  <si>
    <t>Danmark Denmark</t>
  </si>
  <si>
    <t>Norge Norway</t>
  </si>
  <si>
    <t>Nederländerna The Netherlands</t>
  </si>
  <si>
    <t>Polen Poland</t>
  </si>
  <si>
    <t>Frankrike France</t>
  </si>
  <si>
    <t>Turkiet Turkey</t>
  </si>
  <si>
    <t>Italien Italy</t>
  </si>
  <si>
    <t>Schweiz Switzerland</t>
  </si>
  <si>
    <t>Belgien Belgium</t>
  </si>
  <si>
    <t>Österrike Austria</t>
  </si>
  <si>
    <t>Ungern Hungary</t>
  </si>
  <si>
    <t>Kroatien Croatia</t>
  </si>
  <si>
    <t>Tjeckien Czech Republic</t>
  </si>
  <si>
    <t xml:space="preserve">Förenade Arabemiraten United Arab Emirates </t>
  </si>
  <si>
    <t>Serbien Serbia</t>
  </si>
  <si>
    <t>Island Iceland</t>
  </si>
  <si>
    <t>Lettland Latvia</t>
  </si>
  <si>
    <t>Cypern Cyprus</t>
  </si>
  <si>
    <t>Ryssland Russia</t>
  </si>
  <si>
    <t>Litauen Lithuania</t>
  </si>
  <si>
    <t>Makedonien Macedonia</t>
  </si>
  <si>
    <t>Rumänien Romania</t>
  </si>
  <si>
    <t>Estland Estonia</t>
  </si>
  <si>
    <t>Bosnien och Hercegovina</t>
  </si>
  <si>
    <t>Kina China</t>
  </si>
  <si>
    <t>Irland</t>
  </si>
  <si>
    <t>Hong Kong</t>
  </si>
  <si>
    <t>Ukraina Ukraine</t>
  </si>
  <si>
    <t>Bulgarien</t>
  </si>
  <si>
    <t>Irak Iraq</t>
  </si>
  <si>
    <t>Marocko Morocco</t>
  </si>
  <si>
    <t>Egypten Egypt</t>
  </si>
  <si>
    <t>Övriga länder Other countries</t>
  </si>
  <si>
    <r>
      <t>på svenska flygplatser 2015</t>
    </r>
    <r>
      <rPr>
        <b/>
        <sz val="10"/>
        <rFont val="Calibri"/>
        <family val="2"/>
      </rPr>
      <t>–</t>
    </r>
    <r>
      <rPr>
        <b/>
        <sz val="10"/>
        <rFont val="Arial"/>
        <family val="2"/>
      </rPr>
      <t>2016</t>
    </r>
  </si>
  <si>
    <r>
      <t>at Swedish airports 2015</t>
    </r>
    <r>
      <rPr>
        <sz val="10"/>
        <rFont val="Calibri"/>
        <family val="2"/>
      </rPr>
      <t>–</t>
    </r>
    <r>
      <rPr>
        <sz val="10"/>
        <rFont val="Arial"/>
        <family val="2"/>
      </rPr>
      <t>2016</t>
    </r>
  </si>
  <si>
    <t>Växjö-Kronoberg</t>
  </si>
  <si>
    <t>Skillnaden mellan antalet ankommande och avgående fraktton beror på en större noggrannhet i rapporteringen</t>
  </si>
  <si>
    <t>av avgående fraktton.</t>
  </si>
  <si>
    <t>The difference between the number of loaded and unloaded freight-tons depends on a more accurate report of</t>
  </si>
  <si>
    <t>Ankommande och avgående post på svenska flygplatser med linjefart och</t>
  </si>
  <si>
    <t>Mail loaded and unloaded at Swedish airports with scheduled and</t>
  </si>
  <si>
    <r>
      <t>Antal flygplansrörelser i kontrollerat luftrum 2012</t>
    </r>
    <r>
      <rPr>
        <b/>
        <sz val="10"/>
        <rFont val="Calibri"/>
        <family val="2"/>
      </rPr>
      <t>–</t>
    </r>
    <r>
      <rPr>
        <b/>
        <sz val="10"/>
        <rFont val="Arial"/>
        <family val="2"/>
      </rPr>
      <t>2016</t>
    </r>
  </si>
  <si>
    <t>Avro RJ 1H</t>
  </si>
  <si>
    <t>Canadair Regional Jet 700</t>
  </si>
  <si>
    <t>Beechcraft BE20</t>
  </si>
  <si>
    <t>Övriga flygplan Other aircraft</t>
  </si>
  <si>
    <r>
      <t>oavsett nationalitet 2015</t>
    </r>
    <r>
      <rPr>
        <b/>
        <sz val="10"/>
        <rFont val="Calibri"/>
        <family val="2"/>
      </rPr>
      <t>–</t>
    </r>
    <r>
      <rPr>
        <b/>
        <sz val="10"/>
        <rFont val="Arial"/>
        <family val="2"/>
      </rPr>
      <t>2016</t>
    </r>
  </si>
  <si>
    <r>
      <t>nationality of the aircraft 2015</t>
    </r>
    <r>
      <rPr>
        <sz val="10"/>
        <rFont val="Calibri"/>
        <family val="2"/>
      </rPr>
      <t>–</t>
    </r>
    <r>
      <rPr>
        <sz val="10"/>
        <rFont val="Arial"/>
        <family val="2"/>
      </rPr>
      <t>2016</t>
    </r>
  </si>
  <si>
    <r>
      <t>Bruksflyg</t>
    </r>
    <r>
      <rPr>
        <vertAlign val="superscript"/>
        <sz val="9"/>
        <rFont val="Arial"/>
        <family val="2"/>
      </rPr>
      <t xml:space="preserve"> 1</t>
    </r>
  </si>
  <si>
    <r>
      <t xml:space="preserve">operations </t>
    </r>
    <r>
      <rPr>
        <vertAlign val="superscript"/>
        <sz val="9"/>
        <rFont val="Arial"/>
        <family val="2"/>
      </rPr>
      <t>1</t>
    </r>
  </si>
  <si>
    <t>Materialskador</t>
  </si>
  <si>
    <r>
      <t>oavsett haveriplats 2015</t>
    </r>
    <r>
      <rPr>
        <b/>
        <sz val="10"/>
        <rFont val="Calibri"/>
        <family val="2"/>
      </rPr>
      <t>–</t>
    </r>
    <r>
      <rPr>
        <b/>
        <sz val="10"/>
        <rFont val="Arial"/>
        <family val="2"/>
      </rPr>
      <t>2016</t>
    </r>
  </si>
  <si>
    <r>
      <t>of accident 2015</t>
    </r>
    <r>
      <rPr>
        <sz val="10"/>
        <rFont val="Calibri"/>
        <family val="2"/>
      </rPr>
      <t>–</t>
    </r>
    <r>
      <rPr>
        <sz val="10"/>
        <rFont val="Arial"/>
        <family val="2"/>
      </rPr>
      <t>2016</t>
    </r>
  </si>
  <si>
    <t>Flygtrafik Air traffic</t>
  </si>
  <si>
    <t>Landningar Landings</t>
  </si>
  <si>
    <t>Utrikes International</t>
  </si>
  <si>
    <t>Inrikes Domestic</t>
  </si>
  <si>
    <t>Taxiflyg Taxi flights</t>
  </si>
  <si>
    <t>Övrig luftfart Other flights</t>
  </si>
  <si>
    <t>Summa landningar Landings, total</t>
  </si>
  <si>
    <t>Passagerare (000) Passengers (000)</t>
  </si>
  <si>
    <t>Inrikes avresande Domestic departing</t>
  </si>
  <si>
    <t>Summa passagerare Passengers, total</t>
  </si>
  <si>
    <t>Fraktgods, ton Freight, tonnes</t>
  </si>
  <si>
    <t>Inrikes avgående Domestic loaded</t>
  </si>
  <si>
    <t>Summa fraktgods Freight, total</t>
  </si>
  <si>
    <t>Post, ton Mail, tonnes</t>
  </si>
  <si>
    <t>Summa post Mail, total</t>
  </si>
  <si>
    <t>Luftfartyg Aircraft</t>
  </si>
  <si>
    <t>Bruksflyg Miscellaneous commercial flying</t>
  </si>
  <si>
    <t xml:space="preserve">Privatflyg Private flights </t>
  </si>
  <si>
    <t>Summa haverier Accidents, total</t>
  </si>
  <si>
    <t xml:space="preserve">Tabell 7 (forts) Femårsöversikt </t>
  </si>
  <si>
    <t xml:space="preserve">                          Five-year summary</t>
  </si>
  <si>
    <r>
      <t xml:space="preserve">Certifikat den 31 december </t>
    </r>
    <r>
      <rPr>
        <vertAlign val="superscript"/>
        <sz val="9"/>
        <rFont val="Arial"/>
        <family val="2"/>
      </rPr>
      <t>1</t>
    </r>
  </si>
  <si>
    <r>
      <t>Licences, December 31</t>
    </r>
    <r>
      <rPr>
        <vertAlign val="superscript"/>
        <sz val="9"/>
        <rFont val="Arial"/>
        <family val="2"/>
      </rPr>
      <t xml:space="preserve"> 1</t>
    </r>
  </si>
  <si>
    <t>Passagerar-km</t>
  </si>
  <si>
    <t>Tonne-kilometres</t>
  </si>
  <si>
    <t>ton</t>
  </si>
  <si>
    <r>
      <t xml:space="preserve">Antal landningsbanor efter kodsiffra </t>
    </r>
    <r>
      <rPr>
        <vertAlign val="superscript"/>
        <sz val="9"/>
        <rFont val="Arial"/>
        <family val="2"/>
      </rPr>
      <t>1</t>
    </r>
  </si>
  <si>
    <r>
      <t xml:space="preserve">Number of runways by assigned code </t>
    </r>
    <r>
      <rPr>
        <vertAlign val="superscript"/>
        <sz val="9"/>
        <rFont val="Arial"/>
        <family val="2"/>
      </rPr>
      <t>1</t>
    </r>
  </si>
  <si>
    <r>
      <t>1</t>
    </r>
    <r>
      <rPr>
        <sz val="9"/>
        <rFont val="Arial"/>
        <family val="2"/>
      </rPr>
      <t xml:space="preserve"> Landningsbanor med kodsiffra 3 eller 4 är dimensionerade för tyngre transportflyg, medan banor med  </t>
    </r>
  </si>
  <si>
    <t>Helicopter Aerodromes Licensed by the Swedish Transport Agency December 31, 2016</t>
  </si>
  <si>
    <t>Motordrivna luftfartyg efter viktklass 2011–2016</t>
  </si>
  <si>
    <r>
      <t>Luftvärdighetsbevis</t>
    </r>
    <r>
      <rPr>
        <b/>
        <sz val="10"/>
        <rFont val="Arial"/>
        <family val="2"/>
      </rPr>
      <t xml:space="preserve"> 2011</t>
    </r>
    <r>
      <rPr>
        <b/>
        <sz val="10"/>
        <rFont val="Calibri"/>
        <family val="2"/>
      </rPr>
      <t>–</t>
    </r>
    <r>
      <rPr>
        <b/>
        <sz val="10"/>
        <rFont val="Arial"/>
        <family val="2"/>
      </rPr>
      <t>2016</t>
    </r>
  </si>
  <si>
    <r>
      <t>Airworthiness certificates</t>
    </r>
    <r>
      <rPr>
        <sz val="10"/>
        <rFont val="Arial"/>
        <family val="2"/>
      </rPr>
      <t xml:space="preserve"> 2011</t>
    </r>
    <r>
      <rPr>
        <sz val="10"/>
        <rFont val="Calibri"/>
        <family val="2"/>
      </rPr>
      <t>–</t>
    </r>
    <r>
      <rPr>
        <sz val="10"/>
        <rFont val="Arial"/>
        <family val="2"/>
      </rPr>
      <t>2016</t>
    </r>
  </si>
  <si>
    <t>Handlingen ska vara utfärdad eller godtagen av den stat i vilket luftfartyget är registrerat.</t>
  </si>
  <si>
    <t>Airworthiness certificates shall be on-board each aircraft being flown in international airspace</t>
  </si>
  <si>
    <t xml:space="preserve">according to ICAO regulations. The document shall be issued by or approved by the country </t>
  </si>
  <si>
    <t>where the aircraft is registered.</t>
  </si>
  <si>
    <r>
      <t>Tot ant sysselsatta i SAS-koncernen</t>
    </r>
    <r>
      <rPr>
        <vertAlign val="superscript"/>
        <sz val="9"/>
        <rFont val="Arial"/>
        <family val="2"/>
      </rPr>
      <t xml:space="preserve">2 </t>
    </r>
    <r>
      <rPr>
        <sz val="9"/>
        <rFont val="Arial"/>
        <family val="2"/>
      </rPr>
      <t>(Total no of employees SAS Group)</t>
    </r>
  </si>
  <si>
    <r>
      <t>Tot ant syssels. i SAAB-koncernen</t>
    </r>
    <r>
      <rPr>
        <vertAlign val="superscript"/>
        <sz val="9"/>
        <rFont val="Arial"/>
        <family val="2"/>
      </rPr>
      <t xml:space="preserve">1 </t>
    </r>
    <r>
      <rPr>
        <sz val="9"/>
        <rFont val="Arial"/>
        <family val="2"/>
      </rPr>
      <t>(Total no of employees SAAB Group)</t>
    </r>
  </si>
  <si>
    <r>
      <t xml:space="preserve">1 </t>
    </r>
    <r>
      <rPr>
        <sz val="9"/>
        <rFont val="Arial"/>
        <family val="2"/>
      </rPr>
      <t xml:space="preserve">Totalt antal anställda inkluderat flygverksamheten </t>
    </r>
    <r>
      <rPr>
        <i/>
        <sz val="9"/>
        <rFont val="Arial"/>
        <family val="2"/>
      </rPr>
      <t>Total number of employees including flight operations</t>
    </r>
  </si>
  <si>
    <r>
      <t xml:space="preserve">2 </t>
    </r>
    <r>
      <rPr>
        <sz val="9"/>
        <rFont val="Arial"/>
        <family val="2"/>
      </rPr>
      <t xml:space="preserve">Källa: Årsredovisningar för SAS-koncernen. </t>
    </r>
    <r>
      <rPr>
        <i/>
        <sz val="9"/>
        <rFont val="Arial"/>
        <family val="2"/>
      </rPr>
      <t>Source: SAS Group Annual reports.</t>
    </r>
  </si>
  <si>
    <r>
      <t>med passagerare, frakt och gods per den 31 december 2012</t>
    </r>
    <r>
      <rPr>
        <b/>
        <sz val="10"/>
        <rFont val="Calibri"/>
        <family val="2"/>
      </rPr>
      <t>–</t>
    </r>
    <r>
      <rPr>
        <b/>
        <sz val="10"/>
        <rFont val="Arial"/>
        <family val="2"/>
      </rPr>
      <t>2016</t>
    </r>
  </si>
  <si>
    <t>Antal landningar och passagerare på svenska flygplatser med linjefart och</t>
  </si>
  <si>
    <t>Number of landings and passengers at Swedish airports with scheduled and</t>
  </si>
  <si>
    <t>Antal landningar på svenska flygplatser med linjefart och</t>
  </si>
  <si>
    <t>Number of landings at Swedish airports with scheduled and</t>
  </si>
  <si>
    <t>Number of passenger-km, vehicular traffic-km and tonne-km (mail and freight)</t>
  </si>
  <si>
    <r>
      <t>i inrikes trafik 2006</t>
    </r>
    <r>
      <rPr>
        <b/>
        <sz val="10"/>
        <rFont val="Calibri"/>
        <family val="2"/>
      </rPr>
      <t>–</t>
    </r>
    <r>
      <rPr>
        <b/>
        <sz val="10"/>
        <rFont val="Arial"/>
        <family val="2"/>
      </rPr>
      <t>2016</t>
    </r>
    <r>
      <rPr>
        <b/>
        <sz val="10"/>
        <rFont val="Arial"/>
        <family val="2"/>
      </rPr>
      <t>, tusental</t>
    </r>
  </si>
  <si>
    <r>
      <t>in domestic traffic 2006</t>
    </r>
    <r>
      <rPr>
        <sz val="10"/>
        <rFont val="Calibri"/>
        <family val="2"/>
      </rPr>
      <t>–</t>
    </r>
    <r>
      <rPr>
        <sz val="10"/>
        <rFont val="Arial"/>
        <family val="2"/>
      </rPr>
      <t>2016</t>
    </r>
    <r>
      <rPr>
        <sz val="10"/>
        <rFont val="Arial"/>
        <family val="2"/>
      </rPr>
      <t>, thousands</t>
    </r>
  </si>
  <si>
    <t>Ankommande och avresande passagerare på svenska flygplatser</t>
  </si>
  <si>
    <t>Antalet personkilometer, fordonskilometer och tonkilometer (gods och post)</t>
  </si>
  <si>
    <t>Ankommande och avgående gods och post på svenska flygplatser med linjefart</t>
  </si>
  <si>
    <t>Freight and mail loaded and unloaded at Swedish airports with scheduled and</t>
  </si>
  <si>
    <r>
      <t>och chartertrafik 1976</t>
    </r>
    <r>
      <rPr>
        <b/>
        <sz val="10"/>
        <rFont val="Calibri"/>
        <family val="2"/>
      </rPr>
      <t>–</t>
    </r>
    <r>
      <rPr>
        <b/>
        <sz val="10"/>
        <rFont val="Arial"/>
        <family val="2"/>
      </rPr>
      <t>2016</t>
    </r>
    <r>
      <rPr>
        <b/>
        <sz val="10"/>
        <rFont val="Arial"/>
        <family val="2"/>
      </rPr>
      <t>. Ton.</t>
    </r>
  </si>
  <si>
    <r>
      <t>non-scheduled traffic 1976</t>
    </r>
    <r>
      <rPr>
        <sz val="10"/>
        <rFont val="Calibri"/>
        <family val="2"/>
      </rPr>
      <t>–</t>
    </r>
    <r>
      <rPr>
        <sz val="10"/>
        <rFont val="Arial"/>
        <family val="2"/>
      </rPr>
      <t>2016</t>
    </r>
    <r>
      <rPr>
        <sz val="10"/>
        <rFont val="Arial"/>
        <family val="2"/>
      </rPr>
      <t>. Tonnes.</t>
    </r>
  </si>
  <si>
    <r>
      <t>Freight</t>
    </r>
    <r>
      <rPr>
        <vertAlign val="superscript"/>
        <sz val="9"/>
        <rFont val="Arial"/>
        <family val="2"/>
      </rPr>
      <t>1</t>
    </r>
  </si>
  <si>
    <r>
      <t>Fraktgods</t>
    </r>
    <r>
      <rPr>
        <vertAlign val="superscript"/>
        <sz val="9"/>
        <rFont val="Arial"/>
        <family val="2"/>
      </rPr>
      <t>1</t>
    </r>
  </si>
  <si>
    <r>
      <t>Post</t>
    </r>
    <r>
      <rPr>
        <vertAlign val="superscript"/>
        <sz val="9"/>
        <rFont val="Arial"/>
        <family val="2"/>
      </rPr>
      <t>1</t>
    </r>
  </si>
  <si>
    <r>
      <t>Mail</t>
    </r>
    <r>
      <rPr>
        <vertAlign val="superscript"/>
        <sz val="9"/>
        <rFont val="Arial"/>
        <family val="2"/>
      </rPr>
      <t>1</t>
    </r>
  </si>
  <si>
    <r>
      <t>Världsluftfartens utveckling 1975</t>
    </r>
    <r>
      <rPr>
        <b/>
        <sz val="10"/>
        <rFont val="Calibri"/>
        <family val="2"/>
      </rPr>
      <t>–</t>
    </r>
    <r>
      <rPr>
        <b/>
        <sz val="10"/>
        <rFont val="Arial"/>
        <family val="2"/>
      </rPr>
      <t>2015 (linjefart), miljoner</t>
    </r>
  </si>
  <si>
    <t>Definitions</t>
  </si>
  <si>
    <r>
      <rPr>
        <b/>
        <sz val="10"/>
        <rFont val="Arial"/>
        <family val="2"/>
      </rPr>
      <t>Allmänflyg:</t>
    </r>
    <r>
      <rPr>
        <sz val="10"/>
        <rFont val="Arial"/>
        <family val="2"/>
      </rPr>
      <t xml:space="preserve"> innehåller kategorierna aerial work, privatflyg och skolflyg. Aerial work består av jordbruksflyg, flygfotografering, reklamflyg, skogsbrandsbevakning mm. Som privatflyg räknas dels flygning för privat bruk utan kommersiellt syfte, dels affärsflyg, det vill säga befordran av passagerare eller gods för företag eller myndighet i egna luftfartyg. Skolflyg är sådan verksamhet där ändamålet är pilotutbildning och där flygningen övervakas av instruktör.</t>
    </r>
  </si>
  <si>
    <r>
      <rPr>
        <b/>
        <sz val="10"/>
        <rFont val="Arial"/>
        <family val="2"/>
      </rPr>
      <t>Bruksflyg:</t>
    </r>
    <r>
      <rPr>
        <sz val="10"/>
        <rFont val="Arial"/>
        <family val="2"/>
      </rPr>
      <t xml:space="preserve"> Är ett samlat begrepp för taxiflyg och aerial work.</t>
    </r>
  </si>
  <si>
    <r>
      <rPr>
        <b/>
        <sz val="10"/>
        <rFont val="Arial"/>
        <family val="2"/>
      </rPr>
      <t>Chartertrafik:</t>
    </r>
    <r>
      <rPr>
        <sz val="10"/>
        <rFont val="Arial"/>
        <family val="2"/>
      </rPr>
      <t xml:space="preserve"> Yrkesmässig, icke regelbunden luftfart för transport av passagerare med luftfartyg som är typgodkänt för befordran av mer än tio passagerare, eller av gods med luftfartyg vars högsta tillåtna startmassa överstiger 5,7 ton.</t>
    </r>
  </si>
  <si>
    <r>
      <rPr>
        <b/>
        <sz val="10"/>
        <rFont val="Arial"/>
        <family val="2"/>
      </rPr>
      <t>Haveri:</t>
    </r>
    <r>
      <rPr>
        <sz val="10"/>
        <rFont val="Arial"/>
        <family val="2"/>
      </rPr>
      <t xml:space="preserve"> En olyckshändelse som inträffar med ett luftfartyg mellan den tidpunkt då en person går ombord för att flyga, och den tidpunkt då samtliga ombord lämnat luftfartyget och som medför att någon ombordvarande eller person utanför luftfartyget avlider till följd av händelsen, eller erhåller en allvarlig kroppsskada (skada som medför intagning på sjukhus och vård under mer än 48 timmar). Också om en betydande skada uppstår på luftfartyget eller egendom (annan än sådan som befordras).</t>
    </r>
  </si>
  <si>
    <r>
      <rPr>
        <b/>
        <sz val="10"/>
        <rFont val="Arial"/>
        <family val="2"/>
      </rPr>
      <t>Kabinfaktor:</t>
    </r>
    <r>
      <rPr>
        <sz val="10"/>
        <rFont val="Arial"/>
        <family val="2"/>
      </rPr>
      <t xml:space="preserve"> Antalet passagerare dividerat med antalet utbjudna flygstolar.</t>
    </r>
  </si>
  <si>
    <r>
      <rPr>
        <b/>
        <sz val="10"/>
        <rFont val="Arial"/>
        <family val="2"/>
      </rPr>
      <t>Linjefart:</t>
    </r>
    <r>
      <rPr>
        <sz val="10"/>
        <rFont val="Arial"/>
        <family val="2"/>
      </rPr>
      <t xml:space="preserve"> Befordran av passagerare eller gods enligt en på förhand fastställd och till allmänheten kungjord tidtabell.</t>
    </r>
  </si>
  <si>
    <r>
      <rPr>
        <b/>
        <sz val="10"/>
        <rFont val="Arial"/>
        <family val="2"/>
      </rPr>
      <t>Luftrumsrörelser:</t>
    </r>
    <r>
      <rPr>
        <sz val="10"/>
        <rFont val="Arial"/>
        <family val="2"/>
      </rPr>
      <t xml:space="preserve"> Som luftrumsrörelse räknas start, landning och överflygning som sker i kontrollerat luftrum.</t>
    </r>
  </si>
  <si>
    <r>
      <rPr>
        <b/>
        <sz val="10"/>
        <rFont val="Arial"/>
        <family val="2"/>
      </rPr>
      <t>Militär luftfart</t>
    </r>
    <r>
      <rPr>
        <sz val="10"/>
        <rFont val="Arial"/>
        <family val="2"/>
      </rPr>
      <t>: Är flygningar som sker med militärregistrerade luftfartyg</t>
    </r>
  </si>
  <si>
    <r>
      <rPr>
        <b/>
        <sz val="10"/>
        <rFont val="Arial"/>
        <family val="2"/>
      </rPr>
      <t>Passagerarkilometer:</t>
    </r>
    <r>
      <rPr>
        <sz val="10"/>
        <rFont val="Arial"/>
        <family val="2"/>
      </rPr>
      <t xml:space="preserve"> En passagerarkilometer är tillryggalagd då en passagerare färdats en kilometer  </t>
    </r>
  </si>
  <si>
    <r>
      <rPr>
        <b/>
        <sz val="10"/>
        <rFont val="Arial"/>
        <family val="2"/>
      </rPr>
      <t>Taxiflyg:</t>
    </r>
    <r>
      <rPr>
        <sz val="10"/>
        <rFont val="Arial"/>
        <family val="2"/>
      </rPr>
      <t xml:space="preserve"> Yrkesmässig, icke regelbunden luftfart för transport av passagerare med luftfartyg som är typgodkänt för befordran av högst tio passagerare, eller av gods med luftfartyg vars högsta tillåtna startmassa inte överstiger 5,7 ton.</t>
    </r>
  </si>
  <si>
    <r>
      <rPr>
        <b/>
        <sz val="10"/>
        <rFont val="Arial"/>
        <family val="2"/>
      </rPr>
      <t>Överflygning:</t>
    </r>
    <r>
      <rPr>
        <sz val="10"/>
        <rFont val="Arial"/>
        <family val="2"/>
      </rPr>
      <t xml:space="preserve"> Som överflygning räknas en flygning som sker i svenskt kontrollerat luftrum utan att luftfartyget startar eller landar på någon svensk flygplats.</t>
    </r>
  </si>
  <si>
    <t>Antal utbjudna flygstolar i linje- och chartertrafik</t>
  </si>
  <si>
    <t>Ankommande och avgående frakt på svenska flygplatser med linjefart och</t>
  </si>
  <si>
    <t>Freight loaded and unloaded at Swedish airports with scheduled and</t>
  </si>
  <si>
    <t>Luftfartsolyckor med motordrivna luftfartyg efter typ av skada i Sverige</t>
  </si>
  <si>
    <t>Luftfartsolyckor med svenskregistrerade motordrivna luftfartyg efter flygsituation</t>
  </si>
  <si>
    <t>Accidents to Swedish-registered powered aircraft by flight phase irrespective of country</t>
  </si>
  <si>
    <t>Accidents to Swedish-registered powered aircraft by injuries irrespective of country</t>
  </si>
  <si>
    <t>Luftfartsolyckor med svenskregistrerade motordrivna luftfartyg efter typ av skada</t>
  </si>
  <si>
    <r>
      <t>Development of world scheduled revenue traffic 1975</t>
    </r>
    <r>
      <rPr>
        <sz val="10"/>
        <rFont val="Calibri"/>
        <family val="2"/>
      </rPr>
      <t>–</t>
    </r>
    <r>
      <rPr>
        <sz val="10"/>
        <rFont val="Arial"/>
        <family val="2"/>
      </rPr>
      <t>2015, millions</t>
    </r>
  </si>
  <si>
    <t>Swedish airports with scheduled and/or charter traffic in 2016</t>
  </si>
  <si>
    <t>från svenska flygplatser 2015–2016</t>
  </si>
  <si>
    <r>
      <t>chartertrafik 2015</t>
    </r>
    <r>
      <rPr>
        <b/>
        <sz val="10"/>
        <rFont val="Calibri"/>
        <family val="2"/>
      </rPr>
      <t>–</t>
    </r>
    <r>
      <rPr>
        <b/>
        <sz val="10"/>
        <rFont val="Arial"/>
        <family val="2"/>
      </rPr>
      <t>2016. Ton.</t>
    </r>
  </si>
  <si>
    <r>
      <t>non-scheduled traffic 2015</t>
    </r>
    <r>
      <rPr>
        <sz val="10"/>
        <rFont val="Calibri"/>
        <family val="2"/>
      </rPr>
      <t>–</t>
    </r>
    <r>
      <rPr>
        <sz val="10"/>
        <rFont val="Arial"/>
        <family val="2"/>
      </rPr>
      <t>2016. Tonnes.</t>
    </r>
  </si>
  <si>
    <t>Gråmarkerade celler kan inte summeras på grund av dubbelräkning av inrikespassagerare</t>
  </si>
  <si>
    <r>
      <t>Avg</t>
    </r>
    <r>
      <rPr>
        <vertAlign val="superscript"/>
        <sz val="9"/>
        <rFont val="Arial"/>
        <family val="2"/>
      </rPr>
      <t>1</t>
    </r>
  </si>
  <si>
    <r>
      <t>Unloaded</t>
    </r>
    <r>
      <rPr>
        <vertAlign val="superscript"/>
        <sz val="9"/>
        <rFont val="Arial"/>
        <family val="2"/>
      </rPr>
      <t>1</t>
    </r>
  </si>
  <si>
    <r>
      <t>Loaded</t>
    </r>
    <r>
      <rPr>
        <vertAlign val="superscript"/>
        <sz val="9"/>
        <rFont val="Arial"/>
        <family val="2"/>
      </rPr>
      <t>1</t>
    </r>
  </si>
  <si>
    <r>
      <t xml:space="preserve">Anmärkning: Avser endast flugen frakt. </t>
    </r>
    <r>
      <rPr>
        <i/>
        <sz val="9"/>
        <rFont val="Arial"/>
        <family val="2"/>
      </rPr>
      <t>Only flown freight</t>
    </r>
  </si>
  <si>
    <r>
      <t>TWR   Kontrolltorn eller flygplatskontroll.</t>
    </r>
    <r>
      <rPr>
        <i/>
        <sz val="9"/>
        <rFont val="Arial"/>
        <family val="2"/>
      </rPr>
      <t xml:space="preserve"> Aerodrome Control Tower.</t>
    </r>
  </si>
  <si>
    <r>
      <t>AFIS   Flyginformationstjänst för flygplats.</t>
    </r>
    <r>
      <rPr>
        <i/>
        <sz val="9"/>
        <rFont val="Arial"/>
        <family val="2"/>
      </rPr>
      <t xml:space="preserve"> Aerodrome Flight Information Service.</t>
    </r>
  </si>
  <si>
    <r>
      <t xml:space="preserve">AIS     Informationstjänst för luftfarten. </t>
    </r>
    <r>
      <rPr>
        <i/>
        <sz val="9"/>
        <rFont val="Arial"/>
        <family val="2"/>
      </rPr>
      <t xml:space="preserve">Aeronautical Information Service. </t>
    </r>
  </si>
  <si>
    <r>
      <t xml:space="preserve">STN   Stations-, expeditions-, trafikant-, och ramptjänst. </t>
    </r>
    <r>
      <rPr>
        <i/>
        <sz val="9"/>
        <rFont val="Arial"/>
        <family val="2"/>
      </rPr>
      <t>Ground Handling Services.</t>
    </r>
  </si>
  <si>
    <r>
      <t xml:space="preserve">FLD   Flygdrivmedel. </t>
    </r>
    <r>
      <rPr>
        <i/>
        <sz val="9"/>
        <rFont val="Arial"/>
        <family val="2"/>
      </rPr>
      <t>Fuel.</t>
    </r>
  </si>
  <si>
    <r>
      <t xml:space="preserve">Anmärkning: Företag med färre än 5 anställda något av åren redovisas inte </t>
    </r>
    <r>
      <rPr>
        <i/>
        <sz val="9"/>
        <rFont val="Arial"/>
        <family val="2"/>
      </rPr>
      <t>Companies with fewer than 5 employees</t>
    </r>
  </si>
  <si>
    <r>
      <t>1</t>
    </r>
    <r>
      <rPr>
        <sz val="9"/>
        <rFont val="Arial"/>
        <family val="2"/>
      </rPr>
      <t xml:space="preserve"> Privatflyg, skolflyg, aerial work och militär. </t>
    </r>
    <r>
      <rPr>
        <i/>
        <sz val="9"/>
        <rFont val="Arial"/>
        <family val="2"/>
      </rPr>
      <t>Private flights, instructional flights, aerial work and military.</t>
    </r>
  </si>
  <si>
    <r>
      <t>rapporteringen av avresande passagerare.</t>
    </r>
    <r>
      <rPr>
        <i/>
        <sz val="10"/>
        <rFont val="Arial"/>
        <family val="2"/>
      </rPr>
      <t xml:space="preserve"> The difference between the number of arriving and departing </t>
    </r>
  </si>
  <si>
    <r>
      <t xml:space="preserve">Anmärkning: Avser endast flugen frakt och post. </t>
    </r>
    <r>
      <rPr>
        <i/>
        <sz val="9"/>
        <rFont val="Arial"/>
        <family val="2"/>
      </rPr>
      <t>Only flown freight and mail.</t>
    </r>
  </si>
  <si>
    <t>Shaded cells cannot be summed because of double-counting of passengers on domestic flights</t>
  </si>
  <si>
    <t>Anmärkning: Luftvärdighetsbevis ske enligt ICAO finnas för varje luftfartyg som nyttjas i internationellt luftrum.</t>
  </si>
  <si>
    <t>Gråmarkerade celler kan inte summeras på grund av dubbelräkning av inrikespost</t>
  </si>
  <si>
    <t>av avgående postton.</t>
  </si>
  <si>
    <r>
      <t>r</t>
    </r>
    <r>
      <rPr>
        <sz val="9"/>
        <rFont val="Arial"/>
        <family val="2"/>
      </rPr>
      <t xml:space="preserve"> Reviderade siffror. </t>
    </r>
    <r>
      <rPr>
        <i/>
        <sz val="9"/>
        <rFont val="Arial"/>
        <family val="2"/>
      </rPr>
      <t>Revised figures.</t>
    </r>
  </si>
  <si>
    <r>
      <t xml:space="preserve">Anmärkning: Exklusive ej ICAO-anslutna stater. </t>
    </r>
    <r>
      <rPr>
        <i/>
        <sz val="9"/>
        <rFont val="Arial"/>
        <family val="2"/>
      </rPr>
      <t>Excluding States not members of ICAO.</t>
    </r>
  </si>
  <si>
    <t>Flygplatser i Sverige där det under 2016 bedrevs linje- och/eller chartertrafik</t>
  </si>
  <si>
    <t>Innehåll/Contents</t>
  </si>
  <si>
    <r>
      <t>1</t>
    </r>
    <r>
      <rPr>
        <sz val="9"/>
        <rFont val="Arial"/>
        <family val="2"/>
      </rPr>
      <t xml:space="preserve"> Vikt på ankommande och avgående frakt och post i utrikes trafik samt avgående frakt och post i inrikes trafik.</t>
    </r>
  </si>
  <si>
    <t xml:space="preserve">  Weight of loaded and unloaded freight and mail in international traffic and loaded in domestic traffic.</t>
  </si>
  <si>
    <t xml:space="preserve">Number of passengers carried on scheduled </t>
  </si>
  <si>
    <t xml:space="preserve">services for ICAO contracting states' scheduled </t>
  </si>
  <si>
    <t>airlines (millions)</t>
  </si>
  <si>
    <t>samtliga ICAO-anslutna staters linjebolag (milj)</t>
  </si>
  <si>
    <r>
      <t>1</t>
    </r>
    <r>
      <rPr>
        <sz val="9"/>
        <rFont val="Arial"/>
        <family val="2"/>
      </rPr>
      <t xml:space="preserve"> Se tabell 2.4. </t>
    </r>
    <r>
      <rPr>
        <i/>
        <sz val="9"/>
        <rFont val="Arial"/>
        <family val="2"/>
      </rPr>
      <t>For explanation see table 2.4</t>
    </r>
  </si>
  <si>
    <r>
      <t xml:space="preserve">Publiceringsdatum: </t>
    </r>
    <r>
      <rPr>
        <sz val="10"/>
        <rFont val="Arial"/>
        <family val="2"/>
      </rPr>
      <t>2017-03-29</t>
    </r>
  </si>
  <si>
    <r>
      <t xml:space="preserve">Anmärkning: Avser endast flugen post. </t>
    </r>
    <r>
      <rPr>
        <i/>
        <sz val="9"/>
        <rFont val="Arial"/>
        <family val="2"/>
      </rPr>
      <t>Only flown mail</t>
    </r>
  </si>
  <si>
    <r>
      <t>Number of movements in controlled airspace 2012</t>
    </r>
    <r>
      <rPr>
        <sz val="10"/>
        <rFont val="Calibri"/>
        <family val="2"/>
      </rPr>
      <t>–</t>
    </r>
    <r>
      <rPr>
        <sz val="10"/>
        <rFont val="Arial"/>
        <family val="2"/>
      </rPr>
      <t>2016</t>
    </r>
  </si>
  <si>
    <r>
      <rPr>
        <b/>
        <sz val="10"/>
        <rFont val="Arial"/>
        <family val="2"/>
      </rPr>
      <t>Fordonskilometer:</t>
    </r>
    <r>
      <rPr>
        <sz val="10"/>
        <rFont val="Arial"/>
        <family val="2"/>
      </rPr>
      <t xml:space="preserve"> En fordonskilometer är tillryggalagd då ett flygplan flugit en kilometer</t>
    </r>
  </si>
  <si>
    <r>
      <rPr>
        <b/>
        <sz val="10"/>
        <rFont val="Arial"/>
        <family val="2"/>
      </rPr>
      <t>Tonkilometer:</t>
    </r>
    <r>
      <rPr>
        <sz val="10"/>
        <rFont val="Arial"/>
        <family val="2"/>
      </rPr>
      <t xml:space="preserve"> En tonkilometer är tillryggalagd då ett ton gods eller post transporterats en kilometer.</t>
    </r>
  </si>
  <si>
    <t>Statistik 2017:8</t>
  </si>
  <si>
    <t>Tabell 1.1 (forts)</t>
  </si>
  <si>
    <t xml:space="preserve">    Motordrivna luftfartyg Powered aircraft</t>
  </si>
  <si>
    <t>CPL(H) ²</t>
  </si>
  <si>
    <t>Anmärkning: Antalet kilometer är beräknat på antalet inrikes passagerare, antalet passageraravgångar</t>
  </si>
  <si>
    <t>och gods/post mellan svenska flygplatser (första destination efter avgång).</t>
  </si>
  <si>
    <t>The number of kilometres has been calculated based on the number of domestic passengers, number</t>
  </si>
  <si>
    <t>of take-offs (passenger flights) and mail/freight between Swedish airports (first landing after take-off).</t>
  </si>
  <si>
    <t>Number of departures in scheduled and non-scheduled traffic by</t>
  </si>
  <si>
    <t>aircraft type from Swedish airports 2015–2016</t>
  </si>
  <si>
    <t>Arriving and departing passengers at Swedish airports with scheduled and non-scheduled traffic 2015–2016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</si>
</sst>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
    <numFmt numFmtId="166" formatCode="#,##0_ ;[Red]\-#,##0\ "/>
    <numFmt numFmtId="167" formatCode="#,##0.0"/>
    <numFmt numFmtId="168" formatCode="0.0&quot; &quot;%"/>
  </numFmts>
  <fonts count="31" x14ac:knownFonts="1">
    <font>
      <sz val="10"/>
      <name val="Arial"/>
    </font>
    <font>
      <sz val="10"/>
      <name val="Arial"/>
      <family val="2"/>
    </font>
    <font>
      <b/>
      <sz val="10"/>
      <name val="Arial"/>
      <family val="2"/>
    </font>
    <font>
      <sz val="9"/>
      <name val="Arial"/>
      <family val="2"/>
    </font>
    <font>
      <u/>
      <sz val="10"/>
      <color indexed="12"/>
      <name val="Arial"/>
      <family val="2"/>
    </font>
    <font>
      <u/>
      <sz val="10"/>
      <color indexed="36"/>
      <name val="Arial"/>
      <family val="2"/>
    </font>
    <font>
      <b/>
      <sz val="18"/>
      <name val="Arial"/>
      <family val="2"/>
    </font>
    <font>
      <b/>
      <i/>
      <sz val="14"/>
      <name val="Arial"/>
      <family val="2"/>
    </font>
    <font>
      <i/>
      <sz val="14"/>
      <name val="Arial"/>
      <family val="2"/>
    </font>
    <font>
      <b/>
      <sz val="8"/>
      <name val="Arial"/>
      <family val="2"/>
    </font>
    <font>
      <vertAlign val="superscript"/>
      <sz val="9"/>
      <name val="Arial"/>
      <family val="2"/>
    </font>
    <font>
      <sz val="9"/>
      <color indexed="8"/>
      <name val="Arial"/>
      <family val="2"/>
    </font>
    <font>
      <i/>
      <sz val="9"/>
      <name val="Arial"/>
      <family val="2"/>
    </font>
    <font>
      <b/>
      <sz val="9"/>
      <name val="Arial"/>
      <family val="2"/>
    </font>
    <font>
      <b/>
      <i/>
      <sz val="9"/>
      <name val="Arial"/>
      <family val="2"/>
    </font>
    <font>
      <sz val="9"/>
      <name val="Times New Roman"/>
      <family val="1"/>
    </font>
    <font>
      <sz val="10"/>
      <name val="Times New Roman"/>
      <family val="1"/>
    </font>
    <font>
      <i/>
      <sz val="10"/>
      <name val="Arial"/>
      <family val="2"/>
    </font>
    <font>
      <b/>
      <sz val="10"/>
      <name val="Calibri"/>
      <family val="2"/>
    </font>
    <font>
      <sz val="10"/>
      <name val="Calibri"/>
      <family val="2"/>
    </font>
    <font>
      <b/>
      <sz val="9"/>
      <color rgb="FFFF0000"/>
      <name val="Arial"/>
      <family val="2"/>
    </font>
    <font>
      <sz val="9"/>
      <color theme="1"/>
      <name val="Arial"/>
      <family val="2"/>
    </font>
    <font>
      <b/>
      <sz val="10"/>
      <color theme="1"/>
      <name val="Arial"/>
      <family val="2"/>
    </font>
    <font>
      <b/>
      <sz val="9"/>
      <name val="Times New Roman"/>
      <family val="1"/>
    </font>
    <font>
      <sz val="10"/>
      <name val="Symbol"/>
      <family val="1"/>
      <charset val="2"/>
    </font>
    <font>
      <vertAlign val="superscript"/>
      <sz val="8"/>
      <name val="Arial"/>
      <family val="2"/>
    </font>
    <font>
      <sz val="8"/>
      <name val="Arial"/>
      <family val="2"/>
    </font>
    <font>
      <sz val="8"/>
      <color theme="1"/>
      <name val="Arial"/>
      <family val="2"/>
    </font>
    <font>
      <sz val="9"/>
      <color rgb="FFFF0000"/>
      <name val="Arial"/>
      <family val="2"/>
    </font>
    <font>
      <b/>
      <sz val="16"/>
      <color theme="0"/>
      <name val="Tahoma"/>
      <family val="2"/>
    </font>
    <font>
      <sz val="10"/>
      <color theme="0"/>
      <name val="Arial"/>
      <family val="2"/>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52AF32"/>
        <bgColor indexed="64"/>
      </patternFill>
    </fill>
    <fill>
      <patternFill patternType="solid">
        <fgColor indexed="9"/>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0" fontId="5"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1" fillId="0" borderId="0"/>
    <xf numFmtId="9" fontId="1" fillId="0" borderId="0" applyFont="0" applyFill="0" applyBorder="0" applyAlignment="0" applyProtection="0"/>
  </cellStyleXfs>
  <cellXfs count="209">
    <xf numFmtId="0" fontId="0" fillId="0" borderId="0" xfId="0"/>
    <xf numFmtId="0" fontId="2" fillId="0" borderId="0" xfId="0" applyFont="1"/>
    <xf numFmtId="0" fontId="3" fillId="0" borderId="0" xfId="0" applyFont="1"/>
    <xf numFmtId="0" fontId="1" fillId="0" borderId="0" xfId="0" applyFont="1"/>
    <xf numFmtId="0" fontId="1" fillId="0" borderId="0" xfId="0" applyFont="1" applyBorder="1"/>
    <xf numFmtId="0" fontId="6" fillId="0" borderId="0" xfId="0" applyFont="1"/>
    <xf numFmtId="0" fontId="7" fillId="0" borderId="0" xfId="0" applyFont="1"/>
    <xf numFmtId="0" fontId="8" fillId="0" borderId="0" xfId="0" applyFont="1"/>
    <xf numFmtId="0" fontId="9" fillId="0" borderId="0" xfId="0" applyFont="1"/>
    <xf numFmtId="0" fontId="4" fillId="0" borderId="0" xfId="2" applyAlignment="1" applyProtection="1">
      <alignment horizontal="left"/>
    </xf>
    <xf numFmtId="0" fontId="4" fillId="0" borderId="0" xfId="2" applyAlignment="1" applyProtection="1"/>
    <xf numFmtId="0" fontId="1" fillId="0" borderId="1" xfId="0" applyFont="1" applyBorder="1"/>
    <xf numFmtId="0" fontId="3" fillId="0" borderId="1" xfId="0" applyFont="1" applyBorder="1"/>
    <xf numFmtId="0" fontId="3" fillId="0" borderId="0" xfId="0" applyFont="1" applyBorder="1"/>
    <xf numFmtId="3" fontId="3" fillId="0" borderId="0" xfId="0" applyNumberFormat="1" applyFont="1"/>
    <xf numFmtId="3" fontId="3" fillId="0" borderId="0" xfId="0" applyNumberFormat="1" applyFont="1" applyBorder="1"/>
    <xf numFmtId="0" fontId="10" fillId="0" borderId="0" xfId="0" applyFont="1" applyBorder="1"/>
    <xf numFmtId="3" fontId="3" fillId="0" borderId="0" xfId="0" applyNumberFormat="1" applyFont="1" applyBorder="1" applyAlignment="1">
      <alignment horizontal="center"/>
    </xf>
    <xf numFmtId="3" fontId="3" fillId="0" borderId="1" xfId="0" applyNumberFormat="1" applyFont="1" applyBorder="1"/>
    <xf numFmtId="0" fontId="10" fillId="0" borderId="0" xfId="0" applyFont="1"/>
    <xf numFmtId="0" fontId="3" fillId="0" borderId="2" xfId="0" applyFont="1" applyBorder="1"/>
    <xf numFmtId="3" fontId="3" fillId="0" borderId="0" xfId="0" applyNumberFormat="1" applyFont="1" applyBorder="1" applyAlignment="1">
      <alignment horizontal="right"/>
    </xf>
    <xf numFmtId="3" fontId="1" fillId="0" borderId="0" xfId="0" applyNumberFormat="1" applyFont="1"/>
    <xf numFmtId="3" fontId="3" fillId="0" borderId="0" xfId="0" applyNumberFormat="1" applyFont="1" applyFill="1" applyAlignment="1">
      <alignment horizontal="right"/>
    </xf>
    <xf numFmtId="0" fontId="3" fillId="0" borderId="0" xfId="0" applyFont="1" applyAlignment="1">
      <alignment horizontal="right"/>
    </xf>
    <xf numFmtId="0" fontId="1" fillId="0" borderId="0" xfId="0" applyFont="1" applyAlignment="1">
      <alignment horizontal="right"/>
    </xf>
    <xf numFmtId="3" fontId="3" fillId="0" borderId="1" xfId="0" applyNumberFormat="1" applyFont="1" applyFill="1" applyBorder="1"/>
    <xf numFmtId="0" fontId="3" fillId="0" borderId="1" xfId="0" applyFont="1" applyBorder="1" applyAlignment="1">
      <alignment horizontal="right"/>
    </xf>
    <xf numFmtId="0" fontId="1" fillId="0" borderId="2" xfId="0" applyFont="1" applyBorder="1"/>
    <xf numFmtId="3" fontId="3" fillId="0" borderId="0" xfId="0" applyNumberFormat="1" applyFont="1" applyFill="1"/>
    <xf numFmtId="0" fontId="10" fillId="0" borderId="0" xfId="0" applyFont="1" applyBorder="1" applyAlignment="1">
      <alignment horizontal="left"/>
    </xf>
    <xf numFmtId="3" fontId="3" fillId="0" borderId="2" xfId="0" applyNumberFormat="1" applyFont="1" applyBorder="1"/>
    <xf numFmtId="0" fontId="10" fillId="0" borderId="2" xfId="0" applyFont="1" applyBorder="1" applyAlignment="1">
      <alignment horizontal="left"/>
    </xf>
    <xf numFmtId="0" fontId="3" fillId="0" borderId="0" xfId="0" applyFont="1" applyFill="1"/>
    <xf numFmtId="3" fontId="1" fillId="0" borderId="1" xfId="0" applyNumberFormat="1" applyFont="1" applyBorder="1"/>
    <xf numFmtId="0" fontId="3" fillId="0" borderId="3" xfId="0" applyFont="1" applyBorder="1"/>
    <xf numFmtId="0" fontId="3" fillId="0" borderId="3" xfId="0" applyFont="1" applyBorder="1" applyAlignment="1">
      <alignment horizontal="right"/>
    </xf>
    <xf numFmtId="0" fontId="2" fillId="0" borderId="0" xfId="0" applyFont="1" applyFill="1"/>
    <xf numFmtId="0" fontId="1" fillId="0" borderId="0" xfId="0" applyFont="1" applyFill="1"/>
    <xf numFmtId="0" fontId="1" fillId="0" borderId="1" xfId="0" applyFont="1" applyFill="1" applyBorder="1"/>
    <xf numFmtId="0" fontId="3" fillId="0" borderId="1" xfId="0" applyFont="1" applyFill="1" applyBorder="1"/>
    <xf numFmtId="0" fontId="3" fillId="0" borderId="0" xfId="0" applyFont="1" applyFill="1" applyBorder="1"/>
    <xf numFmtId="0" fontId="3" fillId="0" borderId="0" xfId="0" applyFont="1" applyFill="1" applyAlignment="1">
      <alignment horizontal="right"/>
    </xf>
    <xf numFmtId="0" fontId="10" fillId="0" borderId="0" xfId="0" applyFont="1" applyFill="1"/>
    <xf numFmtId="1" fontId="3" fillId="0" borderId="0" xfId="0" applyNumberFormat="1" applyFont="1" applyBorder="1"/>
    <xf numFmtId="0" fontId="2" fillId="0" borderId="0" xfId="0" applyFont="1" applyAlignment="1">
      <alignment horizontal="right"/>
    </xf>
    <xf numFmtId="0" fontId="3" fillId="0" borderId="0" xfId="0" applyFont="1" applyBorder="1" applyAlignment="1">
      <alignment horizontal="right"/>
    </xf>
    <xf numFmtId="0" fontId="13" fillId="0" borderId="0" xfId="0" applyFont="1" applyBorder="1" applyAlignment="1">
      <alignment horizontal="right"/>
    </xf>
    <xf numFmtId="0" fontId="3" fillId="0" borderId="2" xfId="0" applyFont="1" applyBorder="1" applyAlignment="1">
      <alignment horizontal="right"/>
    </xf>
    <xf numFmtId="166" fontId="3" fillId="0" borderId="0" xfId="0" applyNumberFormat="1" applyFont="1" applyFill="1" applyAlignment="1">
      <alignment horizontal="right"/>
    </xf>
    <xf numFmtId="0" fontId="3" fillId="0" borderId="0" xfId="0" applyFont="1" applyFill="1" applyAlignment="1"/>
    <xf numFmtId="166" fontId="3" fillId="0" borderId="1" xfId="0" applyNumberFormat="1" applyFont="1" applyFill="1" applyBorder="1" applyAlignment="1">
      <alignment horizontal="right"/>
    </xf>
    <xf numFmtId="0" fontId="13" fillId="0" borderId="0" xfId="0" applyFont="1" applyFill="1" applyAlignment="1">
      <alignment horizontal="right"/>
    </xf>
    <xf numFmtId="0" fontId="13" fillId="0" borderId="1" xfId="0" applyFont="1" applyFill="1" applyBorder="1" applyAlignment="1">
      <alignment horizontal="right"/>
    </xf>
    <xf numFmtId="0" fontId="2" fillId="0" borderId="1" xfId="0" applyFont="1" applyBorder="1"/>
    <xf numFmtId="0" fontId="20" fillId="0" borderId="0" xfId="0" applyFont="1"/>
    <xf numFmtId="0" fontId="20" fillId="0" borderId="1" xfId="0" applyFont="1" applyBorder="1"/>
    <xf numFmtId="0" fontId="3" fillId="0" borderId="2" xfId="0" applyFont="1" applyFill="1" applyBorder="1"/>
    <xf numFmtId="0" fontId="20" fillId="0" borderId="0" xfId="0" applyFont="1" applyBorder="1" applyAlignment="1">
      <alignment horizontal="right"/>
    </xf>
    <xf numFmtId="0" fontId="20" fillId="0" borderId="0" xfId="0" applyFont="1" applyBorder="1"/>
    <xf numFmtId="0" fontId="20" fillId="0" borderId="2" xfId="0" applyFont="1" applyBorder="1"/>
    <xf numFmtId="0" fontId="20" fillId="0" borderId="0" xfId="0" applyFont="1" applyAlignment="1">
      <alignment horizontal="right"/>
    </xf>
    <xf numFmtId="0" fontId="2" fillId="0" borderId="0" xfId="3" applyFont="1"/>
    <xf numFmtId="0" fontId="1" fillId="0" borderId="0" xfId="3" applyFont="1"/>
    <xf numFmtId="0" fontId="1" fillId="0" borderId="0" xfId="3" applyFont="1" applyBorder="1"/>
    <xf numFmtId="3" fontId="1" fillId="0" borderId="0" xfId="3" applyNumberFormat="1" applyFont="1"/>
    <xf numFmtId="0" fontId="1" fillId="0" borderId="0" xfId="3"/>
    <xf numFmtId="0" fontId="3" fillId="0" borderId="0" xfId="3" applyFont="1" applyBorder="1"/>
    <xf numFmtId="0" fontId="3" fillId="0" borderId="2" xfId="3" applyFont="1" applyBorder="1"/>
    <xf numFmtId="0" fontId="3" fillId="0" borderId="0" xfId="3" applyFont="1"/>
    <xf numFmtId="0" fontId="12" fillId="0" borderId="0" xfId="3" applyFont="1"/>
    <xf numFmtId="3" fontId="3" fillId="0" borderId="0" xfId="3" applyNumberFormat="1" applyFont="1"/>
    <xf numFmtId="3" fontId="3" fillId="0" borderId="1" xfId="3" applyNumberFormat="1" applyFont="1" applyBorder="1"/>
    <xf numFmtId="0" fontId="3" fillId="0" borderId="1" xfId="3" applyFont="1" applyBorder="1"/>
    <xf numFmtId="0" fontId="10" fillId="0" borderId="0" xfId="3" applyFont="1"/>
    <xf numFmtId="0" fontId="3" fillId="0" borderId="0" xfId="3" applyFont="1" applyFill="1"/>
    <xf numFmtId="3" fontId="3" fillId="0" borderId="0" xfId="3" applyNumberFormat="1" applyFont="1" applyAlignment="1">
      <alignment horizontal="right"/>
    </xf>
    <xf numFmtId="0" fontId="3" fillId="0" borderId="0" xfId="3" applyFont="1" applyAlignment="1">
      <alignment horizontal="right"/>
    </xf>
    <xf numFmtId="0" fontId="3" fillId="0" borderId="0" xfId="3" applyFont="1" applyAlignment="1">
      <alignment horizontal="left"/>
    </xf>
    <xf numFmtId="0" fontId="12" fillId="0" borderId="0" xfId="0" applyFont="1"/>
    <xf numFmtId="0" fontId="15" fillId="0" borderId="0" xfId="0" applyFont="1"/>
    <xf numFmtId="0" fontId="15" fillId="0" borderId="0" xfId="0" applyFont="1" applyBorder="1"/>
    <xf numFmtId="0" fontId="15" fillId="0" borderId="0" xfId="0" applyFont="1" applyFill="1"/>
    <xf numFmtId="0" fontId="16" fillId="0" borderId="0" xfId="0" applyFont="1"/>
    <xf numFmtId="0" fontId="3" fillId="0" borderId="1" xfId="0" applyFont="1" applyFill="1" applyBorder="1" applyAlignment="1">
      <alignment horizontal="right" vertical="center"/>
    </xf>
    <xf numFmtId="0" fontId="0" fillId="0" borderId="0" xfId="0" applyAlignment="1">
      <alignment horizontal="right"/>
    </xf>
    <xf numFmtId="166" fontId="3" fillId="0" borderId="0" xfId="0" applyNumberFormat="1" applyFont="1" applyFill="1" applyAlignment="1"/>
    <xf numFmtId="0" fontId="13" fillId="0" borderId="0" xfId="0" applyFont="1" applyAlignment="1">
      <alignment horizontal="right"/>
    </xf>
    <xf numFmtId="0" fontId="10" fillId="0" borderId="0" xfId="3" applyFont="1" applyBorder="1"/>
    <xf numFmtId="3" fontId="3" fillId="0" borderId="0" xfId="3" applyNumberFormat="1" applyFont="1" applyFill="1" applyBorder="1"/>
    <xf numFmtId="3" fontId="11" fillId="0" borderId="0" xfId="3" applyNumberFormat="1" applyFont="1" applyFill="1" applyBorder="1"/>
    <xf numFmtId="3" fontId="3" fillId="0" borderId="2" xfId="3" applyNumberFormat="1" applyFont="1" applyBorder="1"/>
    <xf numFmtId="0" fontId="11" fillId="0" borderId="0" xfId="3" applyFont="1" applyFill="1" applyBorder="1"/>
    <xf numFmtId="3" fontId="3" fillId="0" borderId="0" xfId="3" applyNumberFormat="1" applyFont="1" applyAlignment="1">
      <alignment horizontal="center"/>
    </xf>
    <xf numFmtId="3" fontId="3" fillId="2" borderId="1" xfId="3" applyNumberFormat="1" applyFont="1" applyFill="1" applyBorder="1"/>
    <xf numFmtId="0" fontId="22" fillId="3" borderId="0" xfId="0" applyFont="1" applyFill="1" applyAlignment="1">
      <alignment vertical="center"/>
    </xf>
    <xf numFmtId="0" fontId="1" fillId="0" borderId="0" xfId="0" applyFont="1" applyAlignment="1">
      <alignment vertical="center"/>
    </xf>
    <xf numFmtId="0" fontId="17" fillId="0" borderId="0" xfId="0" applyFont="1"/>
    <xf numFmtId="0" fontId="0" fillId="0" borderId="0" xfId="0" applyFill="1"/>
    <xf numFmtId="0" fontId="12" fillId="0" borderId="1" xfId="0" applyFont="1" applyBorder="1"/>
    <xf numFmtId="3" fontId="12" fillId="0" borderId="0" xfId="0" applyNumberFormat="1" applyFont="1"/>
    <xf numFmtId="0" fontId="12" fillId="0" borderId="0" xfId="0" applyFont="1" applyBorder="1"/>
    <xf numFmtId="0" fontId="17" fillId="0" borderId="0" xfId="3" applyFont="1"/>
    <xf numFmtId="0" fontId="13" fillId="0" borderId="0" xfId="0" applyFont="1"/>
    <xf numFmtId="0" fontId="1" fillId="0" borderId="0" xfId="0" applyFont="1" applyAlignment="1">
      <alignment vertical="center" wrapText="1"/>
    </xf>
    <xf numFmtId="164" fontId="3" fillId="0" borderId="0" xfId="4" applyNumberFormat="1" applyFont="1"/>
    <xf numFmtId="3" fontId="3" fillId="0" borderId="0" xfId="0" applyNumberFormat="1" applyFont="1" applyBorder="1" applyAlignment="1">
      <alignment horizontal="right" vertical="center"/>
    </xf>
    <xf numFmtId="3" fontId="3" fillId="0" borderId="2" xfId="0" applyNumberFormat="1" applyFont="1" applyBorder="1" applyAlignment="1">
      <alignment horizontal="right" vertical="center"/>
    </xf>
    <xf numFmtId="0" fontId="20" fillId="0" borderId="2" xfId="0" applyFont="1" applyBorder="1" applyAlignment="1">
      <alignment horizontal="right"/>
    </xf>
    <xf numFmtId="9" fontId="3" fillId="0" borderId="0" xfId="4" applyNumberFormat="1" applyFont="1"/>
    <xf numFmtId="0" fontId="10" fillId="0" borderId="1" xfId="3" applyFont="1" applyBorder="1"/>
    <xf numFmtId="0" fontId="17" fillId="0" borderId="0" xfId="3" applyFont="1" applyBorder="1"/>
    <xf numFmtId="0" fontId="15" fillId="0" borderId="1" xfId="0" applyFont="1" applyFill="1" applyBorder="1"/>
    <xf numFmtId="3" fontId="15" fillId="0" borderId="0" xfId="0" applyNumberFormat="1" applyFont="1" applyFill="1"/>
    <xf numFmtId="0" fontId="23" fillId="0" borderId="0" xfId="0" applyFont="1" applyFill="1"/>
    <xf numFmtId="3" fontId="15" fillId="0" borderId="1" xfId="0" applyNumberFormat="1" applyFont="1" applyFill="1" applyBorder="1"/>
    <xf numFmtId="0" fontId="15" fillId="0" borderId="1" xfId="0" applyFont="1" applyBorder="1"/>
    <xf numFmtId="0" fontId="0" fillId="0" borderId="0" xfId="0" applyBorder="1"/>
    <xf numFmtId="3" fontId="16" fillId="0" borderId="0" xfId="0" applyNumberFormat="1" applyFont="1"/>
    <xf numFmtId="3" fontId="24" fillId="0" borderId="0" xfId="0" applyNumberFormat="1" applyFont="1"/>
    <xf numFmtId="0" fontId="16" fillId="0" borderId="1" xfId="0" applyFont="1" applyBorder="1"/>
    <xf numFmtId="3" fontId="16" fillId="0" borderId="1" xfId="0" applyNumberFormat="1" applyFont="1" applyBorder="1"/>
    <xf numFmtId="0" fontId="16" fillId="0" borderId="0" xfId="0" applyFont="1" applyBorder="1"/>
    <xf numFmtId="0" fontId="3" fillId="0" borderId="0" xfId="0" applyNumberFormat="1" applyFont="1"/>
    <xf numFmtId="0" fontId="3" fillId="0" borderId="0" xfId="0" applyFont="1" applyFill="1" applyAlignment="1">
      <alignment horizontal="left" vertical="top"/>
    </xf>
    <xf numFmtId="3" fontId="3" fillId="0" borderId="0" xfId="0" applyNumberFormat="1" applyFont="1" applyFill="1" applyAlignment="1">
      <alignment horizontal="left" vertical="top"/>
    </xf>
    <xf numFmtId="3" fontId="3" fillId="0" borderId="0" xfId="0" applyNumberFormat="1" applyFont="1" applyFill="1" applyBorder="1" applyAlignment="1">
      <alignment horizontal="left" vertical="top"/>
    </xf>
    <xf numFmtId="0" fontId="3" fillId="0" borderId="0" xfId="0" applyFont="1" applyFill="1" applyBorder="1" applyAlignment="1">
      <alignment horizontal="left" vertical="top"/>
    </xf>
    <xf numFmtId="0" fontId="3" fillId="0" borderId="0" xfId="0" applyFont="1" applyFill="1" applyBorder="1" applyAlignment="1">
      <alignment horizontal="left" vertical="center"/>
    </xf>
    <xf numFmtId="3" fontId="3" fillId="0" borderId="0" xfId="0" applyNumberFormat="1" applyFont="1" applyFill="1" applyAlignment="1">
      <alignment horizontal="left" vertical="center"/>
    </xf>
    <xf numFmtId="0" fontId="3" fillId="0" borderId="0" xfId="0" applyFont="1" applyFill="1" applyAlignment="1">
      <alignment horizontal="left" vertical="center"/>
    </xf>
    <xf numFmtId="3" fontId="3" fillId="0" borderId="0" xfId="0" applyNumberFormat="1" applyFont="1" applyFill="1" applyAlignment="1">
      <alignment vertical="center"/>
    </xf>
    <xf numFmtId="3" fontId="3" fillId="0" borderId="0" xfId="0" applyNumberFormat="1" applyFont="1" applyFill="1" applyBorder="1" applyAlignment="1">
      <alignment vertical="center"/>
    </xf>
    <xf numFmtId="0" fontId="3" fillId="0" borderId="0" xfId="0" applyFont="1" applyFill="1" applyBorder="1" applyAlignment="1"/>
    <xf numFmtId="0" fontId="3" fillId="0" borderId="0" xfId="0" applyFont="1" applyFill="1" applyBorder="1" applyAlignment="1">
      <alignment vertical="center"/>
    </xf>
    <xf numFmtId="0" fontId="1" fillId="0" borderId="1" xfId="0" applyFont="1" applyBorder="1" applyAlignment="1">
      <alignment horizontal="right"/>
    </xf>
    <xf numFmtId="0" fontId="2" fillId="0" borderId="1" xfId="0" applyFont="1" applyBorder="1" applyAlignment="1">
      <alignment horizontal="right"/>
    </xf>
    <xf numFmtId="166" fontId="1" fillId="0" borderId="1" xfId="0" applyNumberFormat="1" applyFont="1" applyBorder="1" applyAlignment="1">
      <alignment horizontal="right"/>
    </xf>
    <xf numFmtId="0" fontId="1" fillId="0" borderId="0" xfId="0" applyFont="1" applyBorder="1" applyAlignment="1">
      <alignment horizontal="right"/>
    </xf>
    <xf numFmtId="0" fontId="25" fillId="0" borderId="0" xfId="0" applyFont="1" applyFill="1"/>
    <xf numFmtId="166" fontId="3" fillId="0" borderId="0" xfId="0" applyNumberFormat="1" applyFont="1" applyBorder="1" applyAlignment="1">
      <alignment horizontal="right"/>
    </xf>
    <xf numFmtId="0" fontId="12" fillId="0" borderId="0" xfId="0" applyFont="1" applyFill="1"/>
    <xf numFmtId="0" fontId="3" fillId="0" borderId="0" xfId="0" applyFont="1" applyAlignment="1">
      <alignment horizontal="left"/>
    </xf>
    <xf numFmtId="0" fontId="3" fillId="0" borderId="0" xfId="0" applyFont="1" applyBorder="1" applyAlignment="1">
      <alignment horizontal="left"/>
    </xf>
    <xf numFmtId="3" fontId="10" fillId="0" borderId="0" xfId="0" applyNumberFormat="1" applyFont="1" applyBorder="1" applyAlignment="1">
      <alignment horizontal="center"/>
    </xf>
    <xf numFmtId="3" fontId="3" fillId="0" borderId="0" xfId="0" applyNumberFormat="1" applyFont="1" applyFill="1" applyBorder="1"/>
    <xf numFmtId="1" fontId="10" fillId="0" borderId="0" xfId="0" applyNumberFormat="1" applyFont="1" applyFill="1" applyAlignment="1">
      <alignment horizontal="left"/>
    </xf>
    <xf numFmtId="1" fontId="10" fillId="0" borderId="0" xfId="0" applyNumberFormat="1" applyFont="1" applyFill="1" applyBorder="1" applyAlignment="1">
      <alignment horizontal="left"/>
    </xf>
    <xf numFmtId="0" fontId="3" fillId="0" borderId="1" xfId="0" applyFont="1" applyBorder="1" applyAlignment="1">
      <alignment horizontal="left"/>
    </xf>
    <xf numFmtId="3" fontId="11" fillId="0" borderId="0" xfId="0" applyNumberFormat="1" applyFont="1" applyFill="1" applyBorder="1"/>
    <xf numFmtId="3" fontId="26" fillId="0" borderId="0" xfId="0" applyNumberFormat="1" applyFont="1" applyBorder="1" applyAlignment="1">
      <alignment horizontal="right"/>
    </xf>
    <xf numFmtId="3" fontId="11" fillId="0" borderId="0" xfId="0" applyNumberFormat="1" applyFont="1" applyFill="1" applyBorder="1" applyAlignment="1">
      <alignment horizontal="right"/>
    </xf>
    <xf numFmtId="0" fontId="10" fillId="0" borderId="0" xfId="0" applyFont="1" applyBorder="1" applyAlignment="1"/>
    <xf numFmtId="3" fontId="11" fillId="5" borderId="0" xfId="0" applyNumberFormat="1" applyFont="1" applyFill="1" applyBorder="1" applyAlignment="1">
      <alignment horizontal="right"/>
    </xf>
    <xf numFmtId="0" fontId="27" fillId="0" borderId="0" xfId="0" applyFont="1" applyFill="1" applyBorder="1" applyAlignment="1">
      <alignment horizontal="right"/>
    </xf>
    <xf numFmtId="3" fontId="11" fillId="0" borderId="1" xfId="0" applyNumberFormat="1" applyFont="1" applyFill="1" applyBorder="1"/>
    <xf numFmtId="0" fontId="2" fillId="0" borderId="0" xfId="0" applyFont="1" applyBorder="1"/>
    <xf numFmtId="0" fontId="3" fillId="0" borderId="0" xfId="0" applyFont="1" applyAlignment="1">
      <alignment horizontal="center"/>
    </xf>
    <xf numFmtId="0" fontId="3" fillId="0" borderId="1" xfId="0" applyFont="1" applyBorder="1" applyAlignment="1">
      <alignment horizontal="center"/>
    </xf>
    <xf numFmtId="3" fontId="3" fillId="0" borderId="0" xfId="0" applyNumberFormat="1" applyFont="1" applyFill="1" applyBorder="1" applyAlignment="1">
      <alignment horizontal="right"/>
    </xf>
    <xf numFmtId="3" fontId="3" fillId="0" borderId="1" xfId="0" applyNumberFormat="1" applyFont="1" applyFill="1" applyBorder="1" applyAlignment="1">
      <alignment horizontal="right"/>
    </xf>
    <xf numFmtId="3" fontId="3" fillId="0" borderId="1" xfId="0" applyNumberFormat="1" applyFont="1" applyBorder="1" applyAlignment="1">
      <alignment horizontal="right"/>
    </xf>
    <xf numFmtId="3" fontId="3" fillId="2" borderId="1" xfId="0" applyNumberFormat="1" applyFont="1" applyFill="1" applyBorder="1" applyAlignment="1">
      <alignment horizontal="right"/>
    </xf>
    <xf numFmtId="3" fontId="1" fillId="0" borderId="0" xfId="0" applyNumberFormat="1" applyFont="1" applyBorder="1"/>
    <xf numFmtId="0" fontId="1" fillId="0" borderId="3" xfId="0" applyFont="1" applyBorder="1" applyAlignment="1">
      <alignment horizontal="right"/>
    </xf>
    <xf numFmtId="0" fontId="26" fillId="0" borderId="0" xfId="0" applyFont="1" applyBorder="1"/>
    <xf numFmtId="0" fontId="3" fillId="0" borderId="0" xfId="0" applyFont="1" applyFill="1" applyBorder="1" applyAlignment="1">
      <alignment horizontal="left"/>
    </xf>
    <xf numFmtId="0" fontId="3" fillId="0" borderId="1" xfId="0" applyFont="1" applyFill="1" applyBorder="1" applyAlignment="1">
      <alignment horizontal="left"/>
    </xf>
    <xf numFmtId="3" fontId="3" fillId="0" borderId="2" xfId="0" applyNumberFormat="1" applyFont="1" applyFill="1" applyBorder="1"/>
    <xf numFmtId="3" fontId="3" fillId="0" borderId="0" xfId="0" applyNumberFormat="1" applyFont="1" applyAlignment="1">
      <alignment horizontal="right"/>
    </xf>
    <xf numFmtId="1" fontId="10" fillId="0" borderId="0" xfId="0" applyNumberFormat="1" applyFont="1" applyAlignment="1">
      <alignment horizontal="left"/>
    </xf>
    <xf numFmtId="3" fontId="21" fillId="0" borderId="0" xfId="0" applyNumberFormat="1" applyFont="1" applyAlignment="1">
      <alignment horizontal="right"/>
    </xf>
    <xf numFmtId="3" fontId="21" fillId="0" borderId="0" xfId="0" applyNumberFormat="1" applyFont="1"/>
    <xf numFmtId="1" fontId="3" fillId="0" borderId="0" xfId="0" applyNumberFormat="1" applyFont="1"/>
    <xf numFmtId="1" fontId="10" fillId="0" borderId="1" xfId="0" applyNumberFormat="1" applyFont="1" applyBorder="1" applyAlignment="1">
      <alignment horizontal="left"/>
    </xf>
    <xf numFmtId="0" fontId="10" fillId="0" borderId="0" xfId="0" applyFont="1" applyAlignment="1">
      <alignment horizontal="left"/>
    </xf>
    <xf numFmtId="3" fontId="1" fillId="0" borderId="0" xfId="0" applyNumberFormat="1" applyFont="1" applyAlignment="1">
      <alignment horizontal="right"/>
    </xf>
    <xf numFmtId="0" fontId="11" fillId="5" borderId="2" xfId="0" applyFont="1" applyFill="1" applyBorder="1"/>
    <xf numFmtId="0" fontId="2" fillId="0" borderId="0" xfId="3" applyFont="1" applyBorder="1"/>
    <xf numFmtId="0" fontId="3" fillId="0" borderId="2" xfId="0" applyFont="1" applyFill="1" applyBorder="1" applyAlignment="1">
      <alignment horizontal="right"/>
    </xf>
    <xf numFmtId="0" fontId="20" fillId="0" borderId="1" xfId="0" applyFont="1" applyBorder="1" applyAlignment="1">
      <alignment horizontal="right"/>
    </xf>
    <xf numFmtId="0" fontId="14" fillId="0" borderId="0" xfId="0" applyFont="1"/>
    <xf numFmtId="3" fontId="10" fillId="0" borderId="0" xfId="0" applyNumberFormat="1" applyFont="1" applyBorder="1"/>
    <xf numFmtId="0" fontId="10" fillId="0" borderId="1" xfId="0" applyFont="1" applyBorder="1" applyAlignment="1">
      <alignment horizontal="left"/>
    </xf>
    <xf numFmtId="3" fontId="3" fillId="0" borderId="1" xfId="0" applyNumberFormat="1" applyFont="1" applyBorder="1" applyAlignment="1">
      <alignment horizontal="right" vertical="center"/>
    </xf>
    <xf numFmtId="165" fontId="3" fillId="0" borderId="0" xfId="0" applyNumberFormat="1" applyFont="1"/>
    <xf numFmtId="165" fontId="3" fillId="0" borderId="0" xfId="0" applyNumberFormat="1" applyFont="1" applyBorder="1"/>
    <xf numFmtId="167" fontId="3" fillId="0" borderId="0" xfId="0" applyNumberFormat="1" applyFont="1" applyBorder="1"/>
    <xf numFmtId="0" fontId="3" fillId="0" borderId="1" xfId="0" applyFont="1" applyFill="1" applyBorder="1" applyAlignment="1">
      <alignment horizontal="right"/>
    </xf>
    <xf numFmtId="0" fontId="3" fillId="0" borderId="0" xfId="0" applyFont="1" applyFill="1" applyBorder="1" applyAlignment="1">
      <alignment horizontal="right"/>
    </xf>
    <xf numFmtId="0" fontId="21" fillId="0" borderId="0" xfId="0" applyFont="1"/>
    <xf numFmtId="0" fontId="21" fillId="0" borderId="3" xfId="0" applyFont="1" applyBorder="1"/>
    <xf numFmtId="0" fontId="21" fillId="0" borderId="1" xfId="0" applyFont="1" applyBorder="1"/>
    <xf numFmtId="166" fontId="3" fillId="0" borderId="0" xfId="0" applyNumberFormat="1" applyFont="1" applyFill="1" applyBorder="1" applyAlignment="1">
      <alignment horizontal="right"/>
    </xf>
    <xf numFmtId="0" fontId="13" fillId="0" borderId="0" xfId="0" applyFont="1" applyFill="1" applyBorder="1" applyAlignment="1">
      <alignment horizontal="right"/>
    </xf>
    <xf numFmtId="0" fontId="28" fillId="0" borderId="0" xfId="3" applyFont="1"/>
    <xf numFmtId="0" fontId="2" fillId="0" borderId="0" xfId="0" applyFont="1" applyAlignment="1">
      <alignment wrapText="1"/>
    </xf>
    <xf numFmtId="0" fontId="1" fillId="0" borderId="0" xfId="0" applyFont="1" applyAlignment="1">
      <alignment wrapText="1"/>
    </xf>
    <xf numFmtId="168" fontId="21" fillId="0" borderId="0" xfId="4" applyNumberFormat="1" applyFont="1"/>
    <xf numFmtId="168" fontId="3" fillId="0" borderId="2" xfId="0" applyNumberFormat="1" applyFont="1" applyBorder="1" applyAlignment="1">
      <alignment horizontal="right"/>
    </xf>
    <xf numFmtId="0" fontId="12" fillId="0" borderId="0" xfId="0" applyFont="1" applyAlignment="1">
      <alignment horizontal="left"/>
    </xf>
    <xf numFmtId="3" fontId="10" fillId="2" borderId="1" xfId="0" applyNumberFormat="1" applyFont="1" applyFill="1" applyBorder="1" applyAlignment="1">
      <alignment horizontal="right"/>
    </xf>
    <xf numFmtId="0" fontId="10" fillId="0" borderId="1" xfId="3" applyFont="1" applyBorder="1" applyAlignment="1">
      <alignment horizontal="left"/>
    </xf>
    <xf numFmtId="0" fontId="10" fillId="0" borderId="0" xfId="3" applyFont="1" applyAlignment="1">
      <alignment horizontal="left"/>
    </xf>
    <xf numFmtId="0" fontId="12" fillId="0" borderId="0" xfId="3" applyFont="1" applyAlignment="1">
      <alignment horizontal="left"/>
    </xf>
    <xf numFmtId="0" fontId="10" fillId="0" borderId="0" xfId="3" applyFont="1" applyBorder="1" applyAlignment="1">
      <alignment horizontal="left"/>
    </xf>
    <xf numFmtId="3" fontId="11" fillId="0" borderId="0" xfId="0" applyNumberFormat="1" applyFont="1" applyFill="1" applyBorder="1" applyAlignment="1">
      <alignment horizontal="center"/>
    </xf>
    <xf numFmtId="0" fontId="29" fillId="4" borderId="0" xfId="0" applyFont="1" applyFill="1" applyAlignment="1">
      <alignment horizontal="center" vertical="center"/>
    </xf>
    <xf numFmtId="0" fontId="30" fillId="0" borderId="0" xfId="0" applyFont="1" applyAlignment="1">
      <alignment horizontal="center" vertical="center"/>
    </xf>
  </cellXfs>
  <cellStyles count="5">
    <cellStyle name="Följde hyperlänken" xfId="1"/>
    <cellStyle name="Hyperlänk" xfId="2" builtinId="8"/>
    <cellStyle name="Normal" xfId="0" builtinId="0"/>
    <cellStyle name="Normal 2" xfId="3"/>
    <cellStyle name="Procent"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5.png"/></Relationships>
</file>

<file path=xl/drawings/_rels/drawing18.xml.rels><?xml version="1.0" encoding="UTF-8" standalone="yes"?>
<Relationships xmlns="http://schemas.openxmlformats.org/package/2006/relationships"><Relationship Id="rId1" Type="http://schemas.openxmlformats.org/officeDocument/2006/relationships/image" Target="../media/image5.png"/></Relationships>
</file>

<file path=xl/drawings/_rels/drawing19.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5.png"/></Relationships>
</file>

<file path=xl/drawings/_rels/drawing21.xml.rels><?xml version="1.0" encoding="UTF-8" standalone="yes"?>
<Relationships xmlns="http://schemas.openxmlformats.org/package/2006/relationships"><Relationship Id="rId1" Type="http://schemas.openxmlformats.org/officeDocument/2006/relationships/image" Target="../media/image5.png"/></Relationships>
</file>

<file path=xl/drawings/_rels/drawing22.xml.rels><?xml version="1.0" encoding="UTF-8" standalone="yes"?>
<Relationships xmlns="http://schemas.openxmlformats.org/package/2006/relationships"><Relationship Id="rId1" Type="http://schemas.openxmlformats.org/officeDocument/2006/relationships/image" Target="../media/image5.png"/></Relationships>
</file>

<file path=xl/drawings/_rels/drawing23.xml.rels><?xml version="1.0" encoding="UTF-8" standalone="yes"?>
<Relationships xmlns="http://schemas.openxmlformats.org/package/2006/relationships"><Relationship Id="rId1" Type="http://schemas.openxmlformats.org/officeDocument/2006/relationships/image" Target="../media/image5.png"/></Relationships>
</file>

<file path=xl/drawings/_rels/drawing24.xml.rels><?xml version="1.0" encoding="UTF-8" standalone="yes"?>
<Relationships xmlns="http://schemas.openxmlformats.org/package/2006/relationships"><Relationship Id="rId1" Type="http://schemas.openxmlformats.org/officeDocument/2006/relationships/image" Target="../media/image5.png"/></Relationships>
</file>

<file path=xl/drawings/_rels/drawing25.xml.rels><?xml version="1.0" encoding="UTF-8" standalone="yes"?>
<Relationships xmlns="http://schemas.openxmlformats.org/package/2006/relationships"><Relationship Id="rId1" Type="http://schemas.openxmlformats.org/officeDocument/2006/relationships/image" Target="../media/image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114300</xdr:rowOff>
    </xdr:from>
    <xdr:to>
      <xdr:col>4</xdr:col>
      <xdr:colOff>47625</xdr:colOff>
      <xdr:row>10</xdr:row>
      <xdr:rowOff>219075</xdr:rowOff>
    </xdr:to>
    <xdr:pic>
      <xdr:nvPicPr>
        <xdr:cNvPr id="13541" name="Bildobjekt 1" descr="Trafikanalys_RGB1.jpg"/>
        <xdr:cNvPicPr>
          <a:picLocks noChangeAspect="1"/>
        </xdr:cNvPicPr>
      </xdr:nvPicPr>
      <xdr:blipFill>
        <a:blip xmlns:r="http://schemas.openxmlformats.org/officeDocument/2006/relationships" r:embed="rId1" cstate="print"/>
        <a:srcRect/>
        <a:stretch>
          <a:fillRect/>
        </a:stretch>
      </xdr:blipFill>
      <xdr:spPr bwMode="auto">
        <a:xfrm>
          <a:off x="609600" y="847725"/>
          <a:ext cx="1876425" cy="1238250"/>
        </a:xfrm>
        <a:prstGeom prst="rect">
          <a:avLst/>
        </a:prstGeom>
        <a:noFill/>
        <a:ln w="9525">
          <a:noFill/>
          <a:miter lim="800000"/>
          <a:headEnd/>
          <a:tailEnd/>
        </a:ln>
      </xdr:spPr>
    </xdr:pic>
    <xdr:clientData/>
  </xdr:twoCellAnchor>
  <xdr:twoCellAnchor editAs="oneCell">
    <xdr:from>
      <xdr:col>6</xdr:col>
      <xdr:colOff>504825</xdr:colOff>
      <xdr:row>7</xdr:row>
      <xdr:rowOff>19050</xdr:rowOff>
    </xdr:from>
    <xdr:to>
      <xdr:col>10</xdr:col>
      <xdr:colOff>400050</xdr:colOff>
      <xdr:row>9</xdr:row>
      <xdr:rowOff>38100</xdr:rowOff>
    </xdr:to>
    <xdr:pic>
      <xdr:nvPicPr>
        <xdr:cNvPr id="13542" name="Bildobjekt 3"/>
        <xdr:cNvPicPr>
          <a:picLocks noChangeAspect="1" noChangeArrowheads="1"/>
        </xdr:cNvPicPr>
      </xdr:nvPicPr>
      <xdr:blipFill>
        <a:blip xmlns:r="http://schemas.openxmlformats.org/officeDocument/2006/relationships" r:embed="rId2" cstate="print"/>
        <a:srcRect/>
        <a:stretch>
          <a:fillRect/>
        </a:stretch>
      </xdr:blipFill>
      <xdr:spPr bwMode="auto">
        <a:xfrm>
          <a:off x="4162425" y="1400175"/>
          <a:ext cx="2333625" cy="34290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76200</xdr:colOff>
      <xdr:row>48</xdr:row>
      <xdr:rowOff>123825</xdr:rowOff>
    </xdr:from>
    <xdr:to>
      <xdr:col>3</xdr:col>
      <xdr:colOff>800100</xdr:colOff>
      <xdr:row>50</xdr:row>
      <xdr:rowOff>19050</xdr:rowOff>
    </xdr:to>
    <xdr:pic>
      <xdr:nvPicPr>
        <xdr:cNvPr id="28759" name="Bildobjekt 2"/>
        <xdr:cNvPicPr>
          <a:picLocks noChangeAspect="1" noChangeArrowheads="1"/>
        </xdr:cNvPicPr>
      </xdr:nvPicPr>
      <xdr:blipFill>
        <a:blip xmlns:r="http://schemas.openxmlformats.org/officeDocument/2006/relationships" r:embed="rId1" cstate="print"/>
        <a:srcRect/>
        <a:stretch>
          <a:fillRect/>
        </a:stretch>
      </xdr:blipFill>
      <xdr:spPr bwMode="auto">
        <a:xfrm>
          <a:off x="76200" y="7905750"/>
          <a:ext cx="1428750" cy="219075"/>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76200</xdr:colOff>
      <xdr:row>58</xdr:row>
      <xdr:rowOff>57150</xdr:rowOff>
    </xdr:from>
    <xdr:to>
      <xdr:col>2</xdr:col>
      <xdr:colOff>0</xdr:colOff>
      <xdr:row>59</xdr:row>
      <xdr:rowOff>123825</xdr:rowOff>
    </xdr:to>
    <xdr:pic>
      <xdr:nvPicPr>
        <xdr:cNvPr id="36933" name="Bildobjekt 2"/>
        <xdr:cNvPicPr>
          <a:picLocks noChangeAspect="1" noChangeArrowheads="1"/>
        </xdr:cNvPicPr>
      </xdr:nvPicPr>
      <xdr:blipFill>
        <a:blip xmlns:r="http://schemas.openxmlformats.org/officeDocument/2006/relationships" r:embed="rId1" cstate="print"/>
        <a:srcRect/>
        <a:stretch>
          <a:fillRect/>
        </a:stretch>
      </xdr:blipFill>
      <xdr:spPr bwMode="auto">
        <a:xfrm>
          <a:off x="76200" y="9439275"/>
          <a:ext cx="1428750" cy="219075"/>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57150</xdr:colOff>
      <xdr:row>57</xdr:row>
      <xdr:rowOff>28575</xdr:rowOff>
    </xdr:from>
    <xdr:to>
      <xdr:col>4</xdr:col>
      <xdr:colOff>152400</xdr:colOff>
      <xdr:row>58</xdr:row>
      <xdr:rowOff>95250</xdr:rowOff>
    </xdr:to>
    <xdr:pic>
      <xdr:nvPicPr>
        <xdr:cNvPr id="38981" name="Bildobjekt 2"/>
        <xdr:cNvPicPr>
          <a:picLocks noChangeAspect="1" noChangeArrowheads="1"/>
        </xdr:cNvPicPr>
      </xdr:nvPicPr>
      <xdr:blipFill>
        <a:blip xmlns:r="http://schemas.openxmlformats.org/officeDocument/2006/relationships" r:embed="rId1" cstate="print"/>
        <a:srcRect/>
        <a:stretch>
          <a:fillRect/>
        </a:stretch>
      </xdr:blipFill>
      <xdr:spPr bwMode="auto">
        <a:xfrm>
          <a:off x="57150" y="11487150"/>
          <a:ext cx="1428750" cy="219075"/>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76200</xdr:colOff>
      <xdr:row>58</xdr:row>
      <xdr:rowOff>47625</xdr:rowOff>
    </xdr:from>
    <xdr:to>
      <xdr:col>5</xdr:col>
      <xdr:colOff>123825</xdr:colOff>
      <xdr:row>59</xdr:row>
      <xdr:rowOff>104775</xdr:rowOff>
    </xdr:to>
    <xdr:pic>
      <xdr:nvPicPr>
        <xdr:cNvPr id="37957" name="Bildobjekt 2"/>
        <xdr:cNvPicPr>
          <a:picLocks noChangeAspect="1" noChangeArrowheads="1"/>
        </xdr:cNvPicPr>
      </xdr:nvPicPr>
      <xdr:blipFill>
        <a:blip xmlns:r="http://schemas.openxmlformats.org/officeDocument/2006/relationships" r:embed="rId1" cstate="print"/>
        <a:srcRect/>
        <a:stretch>
          <a:fillRect/>
        </a:stretch>
      </xdr:blipFill>
      <xdr:spPr bwMode="auto">
        <a:xfrm>
          <a:off x="76200" y="9601200"/>
          <a:ext cx="1428750" cy="219075"/>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38100</xdr:colOff>
      <xdr:row>27</xdr:row>
      <xdr:rowOff>133350</xdr:rowOff>
    </xdr:from>
    <xdr:to>
      <xdr:col>1</xdr:col>
      <xdr:colOff>781050</xdr:colOff>
      <xdr:row>29</xdr:row>
      <xdr:rowOff>47625</xdr:rowOff>
    </xdr:to>
    <xdr:pic>
      <xdr:nvPicPr>
        <xdr:cNvPr id="40005" name="Bildobjekt 2"/>
        <xdr:cNvPicPr>
          <a:picLocks noChangeAspect="1" noChangeArrowheads="1"/>
        </xdr:cNvPicPr>
      </xdr:nvPicPr>
      <xdr:blipFill>
        <a:blip xmlns:r="http://schemas.openxmlformats.org/officeDocument/2006/relationships" r:embed="rId1" cstate="print"/>
        <a:srcRect/>
        <a:stretch>
          <a:fillRect/>
        </a:stretch>
      </xdr:blipFill>
      <xdr:spPr bwMode="auto">
        <a:xfrm>
          <a:off x="38100" y="4343400"/>
          <a:ext cx="1428750" cy="219075"/>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76200</xdr:colOff>
      <xdr:row>51</xdr:row>
      <xdr:rowOff>142875</xdr:rowOff>
    </xdr:from>
    <xdr:to>
      <xdr:col>3</xdr:col>
      <xdr:colOff>762000</xdr:colOff>
      <xdr:row>53</xdr:row>
      <xdr:rowOff>57150</xdr:rowOff>
    </xdr:to>
    <xdr:pic>
      <xdr:nvPicPr>
        <xdr:cNvPr id="41029" name="Bildobjekt 2"/>
        <xdr:cNvPicPr>
          <a:picLocks noChangeAspect="1" noChangeArrowheads="1"/>
        </xdr:cNvPicPr>
      </xdr:nvPicPr>
      <xdr:blipFill>
        <a:blip xmlns:r="http://schemas.openxmlformats.org/officeDocument/2006/relationships" r:embed="rId1" cstate="print"/>
        <a:srcRect/>
        <a:stretch>
          <a:fillRect/>
        </a:stretch>
      </xdr:blipFill>
      <xdr:spPr bwMode="auto">
        <a:xfrm>
          <a:off x="76200" y="8391525"/>
          <a:ext cx="1428750" cy="219075"/>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57150</xdr:colOff>
      <xdr:row>52</xdr:row>
      <xdr:rowOff>47625</xdr:rowOff>
    </xdr:from>
    <xdr:to>
      <xdr:col>3</xdr:col>
      <xdr:colOff>161925</xdr:colOff>
      <xdr:row>53</xdr:row>
      <xdr:rowOff>114300</xdr:rowOff>
    </xdr:to>
    <xdr:pic>
      <xdr:nvPicPr>
        <xdr:cNvPr id="42053" name="Bildobjekt 2"/>
        <xdr:cNvPicPr>
          <a:picLocks noChangeAspect="1" noChangeArrowheads="1"/>
        </xdr:cNvPicPr>
      </xdr:nvPicPr>
      <xdr:blipFill>
        <a:blip xmlns:r="http://schemas.openxmlformats.org/officeDocument/2006/relationships" r:embed="rId1" cstate="print"/>
        <a:srcRect/>
        <a:stretch>
          <a:fillRect/>
        </a:stretch>
      </xdr:blipFill>
      <xdr:spPr bwMode="auto">
        <a:xfrm>
          <a:off x="57150" y="8629650"/>
          <a:ext cx="1428750" cy="219075"/>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38100</xdr:colOff>
      <xdr:row>56</xdr:row>
      <xdr:rowOff>57150</xdr:rowOff>
    </xdr:from>
    <xdr:to>
      <xdr:col>2</xdr:col>
      <xdr:colOff>19050</xdr:colOff>
      <xdr:row>57</xdr:row>
      <xdr:rowOff>114300</xdr:rowOff>
    </xdr:to>
    <xdr:pic>
      <xdr:nvPicPr>
        <xdr:cNvPr id="43077" name="Bildobjekt 2"/>
        <xdr:cNvPicPr>
          <a:picLocks noChangeAspect="1" noChangeArrowheads="1"/>
        </xdr:cNvPicPr>
      </xdr:nvPicPr>
      <xdr:blipFill>
        <a:blip xmlns:r="http://schemas.openxmlformats.org/officeDocument/2006/relationships" r:embed="rId1" cstate="print"/>
        <a:srcRect/>
        <a:stretch>
          <a:fillRect/>
        </a:stretch>
      </xdr:blipFill>
      <xdr:spPr bwMode="auto">
        <a:xfrm>
          <a:off x="38100" y="9286875"/>
          <a:ext cx="1428750" cy="219075"/>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66675</xdr:colOff>
      <xdr:row>60</xdr:row>
      <xdr:rowOff>38100</xdr:rowOff>
    </xdr:from>
    <xdr:to>
      <xdr:col>5</xdr:col>
      <xdr:colOff>123825</xdr:colOff>
      <xdr:row>61</xdr:row>
      <xdr:rowOff>104775</xdr:rowOff>
    </xdr:to>
    <xdr:pic>
      <xdr:nvPicPr>
        <xdr:cNvPr id="44101" name="Bildobjekt 2"/>
        <xdr:cNvPicPr>
          <a:picLocks noChangeAspect="1" noChangeArrowheads="1"/>
        </xdr:cNvPicPr>
      </xdr:nvPicPr>
      <xdr:blipFill>
        <a:blip xmlns:r="http://schemas.openxmlformats.org/officeDocument/2006/relationships" r:embed="rId1" cstate="print"/>
        <a:srcRect/>
        <a:stretch>
          <a:fillRect/>
        </a:stretch>
      </xdr:blipFill>
      <xdr:spPr bwMode="auto">
        <a:xfrm>
          <a:off x="66675" y="9906000"/>
          <a:ext cx="1428750" cy="219075"/>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66675</xdr:colOff>
      <xdr:row>61</xdr:row>
      <xdr:rowOff>57150</xdr:rowOff>
    </xdr:from>
    <xdr:to>
      <xdr:col>5</xdr:col>
      <xdr:colOff>57150</xdr:colOff>
      <xdr:row>62</xdr:row>
      <xdr:rowOff>123825</xdr:rowOff>
    </xdr:to>
    <xdr:pic>
      <xdr:nvPicPr>
        <xdr:cNvPr id="45125" name="Bildobjekt 2"/>
        <xdr:cNvPicPr>
          <a:picLocks noChangeAspect="1" noChangeArrowheads="1"/>
        </xdr:cNvPicPr>
      </xdr:nvPicPr>
      <xdr:blipFill>
        <a:blip xmlns:r="http://schemas.openxmlformats.org/officeDocument/2006/relationships" r:embed="rId1" cstate="print"/>
        <a:srcRect/>
        <a:stretch>
          <a:fillRect/>
        </a:stretch>
      </xdr:blipFill>
      <xdr:spPr bwMode="auto">
        <a:xfrm>
          <a:off x="66675" y="9925050"/>
          <a:ext cx="1428750" cy="2190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2</xdr:row>
      <xdr:rowOff>142875</xdr:rowOff>
    </xdr:from>
    <xdr:to>
      <xdr:col>7</xdr:col>
      <xdr:colOff>219440</xdr:colOff>
      <xdr:row>51</xdr:row>
      <xdr:rowOff>112912</xdr:rowOff>
    </xdr:to>
    <xdr:pic>
      <xdr:nvPicPr>
        <xdr:cNvPr id="3" name="Bildobjekt 2"/>
        <xdr:cNvPicPr>
          <a:picLocks noChangeAspect="1"/>
        </xdr:cNvPicPr>
      </xdr:nvPicPr>
      <xdr:blipFill>
        <a:blip xmlns:r="http://schemas.openxmlformats.org/officeDocument/2006/relationships" r:embed="rId1"/>
        <a:stretch>
          <a:fillRect/>
        </a:stretch>
      </xdr:blipFill>
      <xdr:spPr>
        <a:xfrm rot="16200000">
          <a:off x="-1699336" y="2185111"/>
          <a:ext cx="7904362" cy="4467590"/>
        </a:xfrm>
        <a:prstGeom prst="rect">
          <a:avLst/>
        </a:prstGeom>
      </xdr:spPr>
    </xdr:pic>
    <xdr:clientData/>
  </xdr:twoCellAnchor>
  <xdr:twoCellAnchor editAs="oneCell">
    <xdr:from>
      <xdr:col>0</xdr:col>
      <xdr:colOff>0</xdr:colOff>
      <xdr:row>53</xdr:row>
      <xdr:rowOff>16242</xdr:rowOff>
    </xdr:from>
    <xdr:to>
      <xdr:col>4</xdr:col>
      <xdr:colOff>400049</xdr:colOff>
      <xdr:row>58</xdr:row>
      <xdr:rowOff>56781</xdr:rowOff>
    </xdr:to>
    <xdr:pic>
      <xdr:nvPicPr>
        <xdr:cNvPr id="4" name="Bildobjekt 3"/>
        <xdr:cNvPicPr>
          <a:picLocks noChangeAspect="1"/>
        </xdr:cNvPicPr>
      </xdr:nvPicPr>
      <xdr:blipFill>
        <a:blip xmlns:r="http://schemas.openxmlformats.org/officeDocument/2006/relationships" r:embed="rId2"/>
        <a:stretch>
          <a:fillRect/>
        </a:stretch>
      </xdr:blipFill>
      <xdr:spPr>
        <a:xfrm>
          <a:off x="0" y="8598267"/>
          <a:ext cx="2838449" cy="85016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38100</xdr:colOff>
      <xdr:row>23</xdr:row>
      <xdr:rowOff>76200</xdr:rowOff>
    </xdr:from>
    <xdr:to>
      <xdr:col>3</xdr:col>
      <xdr:colOff>723900</xdr:colOff>
      <xdr:row>24</xdr:row>
      <xdr:rowOff>123825</xdr:rowOff>
    </xdr:to>
    <xdr:pic>
      <xdr:nvPicPr>
        <xdr:cNvPr id="46149" name="Bildobjekt 2"/>
        <xdr:cNvPicPr>
          <a:picLocks noChangeAspect="1" noChangeArrowheads="1"/>
        </xdr:cNvPicPr>
      </xdr:nvPicPr>
      <xdr:blipFill>
        <a:blip xmlns:r="http://schemas.openxmlformats.org/officeDocument/2006/relationships" r:embed="rId1" cstate="print"/>
        <a:srcRect/>
        <a:stretch>
          <a:fillRect/>
        </a:stretch>
      </xdr:blipFill>
      <xdr:spPr bwMode="auto">
        <a:xfrm>
          <a:off x="38100" y="3800475"/>
          <a:ext cx="1428750" cy="219075"/>
        </a:xfrm>
        <a:prstGeom prst="rect">
          <a:avLst/>
        </a:prstGeom>
        <a:noFill/>
        <a:ln w="9525">
          <a:noFill/>
          <a:miter lim="800000"/>
          <a:headEnd/>
          <a:tailEnd/>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57150</xdr:colOff>
      <xdr:row>48</xdr:row>
      <xdr:rowOff>19050</xdr:rowOff>
    </xdr:from>
    <xdr:to>
      <xdr:col>1</xdr:col>
      <xdr:colOff>523875</xdr:colOff>
      <xdr:row>49</xdr:row>
      <xdr:rowOff>85725</xdr:rowOff>
    </xdr:to>
    <xdr:pic>
      <xdr:nvPicPr>
        <xdr:cNvPr id="47173" name="Bildobjekt 2"/>
        <xdr:cNvPicPr>
          <a:picLocks noChangeAspect="1" noChangeArrowheads="1"/>
        </xdr:cNvPicPr>
      </xdr:nvPicPr>
      <xdr:blipFill>
        <a:blip xmlns:r="http://schemas.openxmlformats.org/officeDocument/2006/relationships" r:embed="rId1" cstate="print"/>
        <a:srcRect/>
        <a:stretch>
          <a:fillRect/>
        </a:stretch>
      </xdr:blipFill>
      <xdr:spPr bwMode="auto">
        <a:xfrm>
          <a:off x="57150" y="7429500"/>
          <a:ext cx="1428750" cy="219075"/>
        </a:xfrm>
        <a:prstGeom prst="rect">
          <a:avLst/>
        </a:prstGeom>
        <a:noFill/>
        <a:ln w="9525">
          <a:noFill/>
          <a:miter lim="800000"/>
          <a:headEnd/>
          <a:tailEnd/>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38100</xdr:colOff>
      <xdr:row>31</xdr:row>
      <xdr:rowOff>47625</xdr:rowOff>
    </xdr:from>
    <xdr:to>
      <xdr:col>3</xdr:col>
      <xdr:colOff>723900</xdr:colOff>
      <xdr:row>32</xdr:row>
      <xdr:rowOff>104775</xdr:rowOff>
    </xdr:to>
    <xdr:pic>
      <xdr:nvPicPr>
        <xdr:cNvPr id="53287" name="Bildobjekt 2"/>
        <xdr:cNvPicPr>
          <a:picLocks noChangeAspect="1" noChangeArrowheads="1"/>
        </xdr:cNvPicPr>
      </xdr:nvPicPr>
      <xdr:blipFill>
        <a:blip xmlns:r="http://schemas.openxmlformats.org/officeDocument/2006/relationships" r:embed="rId1" cstate="print"/>
        <a:srcRect/>
        <a:stretch>
          <a:fillRect/>
        </a:stretch>
      </xdr:blipFill>
      <xdr:spPr bwMode="auto">
        <a:xfrm>
          <a:off x="38100" y="5124450"/>
          <a:ext cx="1428750" cy="219075"/>
        </a:xfrm>
        <a:prstGeom prst="rect">
          <a:avLst/>
        </a:prstGeom>
        <a:noFill/>
        <a:ln w="9525">
          <a:noFill/>
          <a:miter lim="800000"/>
          <a:headEnd/>
          <a:tailEnd/>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28575</xdr:colOff>
      <xdr:row>52</xdr:row>
      <xdr:rowOff>57150</xdr:rowOff>
    </xdr:from>
    <xdr:to>
      <xdr:col>4</xdr:col>
      <xdr:colOff>38100</xdr:colOff>
      <xdr:row>53</xdr:row>
      <xdr:rowOff>114300</xdr:rowOff>
    </xdr:to>
    <xdr:pic>
      <xdr:nvPicPr>
        <xdr:cNvPr id="54311" name="Bildobjekt 2"/>
        <xdr:cNvPicPr>
          <a:picLocks noChangeAspect="1" noChangeArrowheads="1"/>
        </xdr:cNvPicPr>
      </xdr:nvPicPr>
      <xdr:blipFill>
        <a:blip xmlns:r="http://schemas.openxmlformats.org/officeDocument/2006/relationships" r:embed="rId1" cstate="print"/>
        <a:srcRect/>
        <a:stretch>
          <a:fillRect/>
        </a:stretch>
      </xdr:blipFill>
      <xdr:spPr bwMode="auto">
        <a:xfrm>
          <a:off x="28575" y="8562975"/>
          <a:ext cx="1428750" cy="219075"/>
        </a:xfrm>
        <a:prstGeom prst="rect">
          <a:avLst/>
        </a:prstGeom>
        <a:noFill/>
        <a:ln w="9525">
          <a:noFill/>
          <a:miter lim="800000"/>
          <a:headEnd/>
          <a:tailEnd/>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57150</xdr:colOff>
      <xdr:row>31</xdr:row>
      <xdr:rowOff>66675</xdr:rowOff>
    </xdr:from>
    <xdr:to>
      <xdr:col>4</xdr:col>
      <xdr:colOff>66675</xdr:colOff>
      <xdr:row>32</xdr:row>
      <xdr:rowOff>123825</xdr:rowOff>
    </xdr:to>
    <xdr:pic>
      <xdr:nvPicPr>
        <xdr:cNvPr id="55335" name="Bildobjekt 2"/>
        <xdr:cNvPicPr>
          <a:picLocks noChangeAspect="1" noChangeArrowheads="1"/>
        </xdr:cNvPicPr>
      </xdr:nvPicPr>
      <xdr:blipFill>
        <a:blip xmlns:r="http://schemas.openxmlformats.org/officeDocument/2006/relationships" r:embed="rId1" cstate="print"/>
        <a:srcRect/>
        <a:stretch>
          <a:fillRect/>
        </a:stretch>
      </xdr:blipFill>
      <xdr:spPr bwMode="auto">
        <a:xfrm>
          <a:off x="57150" y="5143500"/>
          <a:ext cx="1428750" cy="219075"/>
        </a:xfrm>
        <a:prstGeom prst="rect">
          <a:avLst/>
        </a:prstGeom>
        <a:noFill/>
        <a:ln w="9525">
          <a:noFill/>
          <a:miter lim="800000"/>
          <a:headEnd/>
          <a:tailEnd/>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38100</xdr:colOff>
      <xdr:row>52</xdr:row>
      <xdr:rowOff>66675</xdr:rowOff>
    </xdr:from>
    <xdr:to>
      <xdr:col>4</xdr:col>
      <xdr:colOff>47625</xdr:colOff>
      <xdr:row>53</xdr:row>
      <xdr:rowOff>123825</xdr:rowOff>
    </xdr:to>
    <xdr:pic>
      <xdr:nvPicPr>
        <xdr:cNvPr id="56359" name="Bildobjekt 2"/>
        <xdr:cNvPicPr>
          <a:picLocks noChangeAspect="1" noChangeArrowheads="1"/>
        </xdr:cNvPicPr>
      </xdr:nvPicPr>
      <xdr:blipFill>
        <a:blip xmlns:r="http://schemas.openxmlformats.org/officeDocument/2006/relationships" r:embed="rId1" cstate="print"/>
        <a:srcRect/>
        <a:stretch>
          <a:fillRect/>
        </a:stretch>
      </xdr:blipFill>
      <xdr:spPr bwMode="auto">
        <a:xfrm>
          <a:off x="38100" y="8562975"/>
          <a:ext cx="1428750" cy="219075"/>
        </a:xfrm>
        <a:prstGeom prst="rect">
          <a:avLst/>
        </a:prstGeom>
        <a:noFill/>
        <a:ln w="9525">
          <a:noFill/>
          <a:miter lim="800000"/>
          <a:headEnd/>
          <a:tailEnd/>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95250</xdr:colOff>
      <xdr:row>66</xdr:row>
      <xdr:rowOff>123825</xdr:rowOff>
    </xdr:from>
    <xdr:to>
      <xdr:col>3</xdr:col>
      <xdr:colOff>781050</xdr:colOff>
      <xdr:row>68</xdr:row>
      <xdr:rowOff>19051</xdr:rowOff>
    </xdr:to>
    <xdr:pic>
      <xdr:nvPicPr>
        <xdr:cNvPr id="57383" name="Bildobjekt 2"/>
        <xdr:cNvPicPr>
          <a:picLocks noChangeAspect="1" noChangeArrowheads="1"/>
        </xdr:cNvPicPr>
      </xdr:nvPicPr>
      <xdr:blipFill>
        <a:blip xmlns:r="http://schemas.openxmlformats.org/officeDocument/2006/relationships" r:embed="rId1" cstate="print"/>
        <a:srcRect/>
        <a:stretch>
          <a:fillRect/>
        </a:stretch>
      </xdr:blipFill>
      <xdr:spPr bwMode="auto">
        <a:xfrm>
          <a:off x="95250" y="10610850"/>
          <a:ext cx="1428750" cy="2190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123825</xdr:colOff>
      <xdr:row>170</xdr:row>
      <xdr:rowOff>104775</xdr:rowOff>
    </xdr:from>
    <xdr:to>
      <xdr:col>5</xdr:col>
      <xdr:colOff>85725</xdr:colOff>
      <xdr:row>172</xdr:row>
      <xdr:rowOff>0</xdr:rowOff>
    </xdr:to>
    <xdr:pic>
      <xdr:nvPicPr>
        <xdr:cNvPr id="50216" name="Bildobjekt 2"/>
        <xdr:cNvPicPr>
          <a:picLocks noChangeAspect="1" noChangeArrowheads="1"/>
        </xdr:cNvPicPr>
      </xdr:nvPicPr>
      <xdr:blipFill>
        <a:blip xmlns:r="http://schemas.openxmlformats.org/officeDocument/2006/relationships" r:embed="rId1" cstate="print"/>
        <a:srcRect/>
        <a:stretch>
          <a:fillRect/>
        </a:stretch>
      </xdr:blipFill>
      <xdr:spPr bwMode="auto">
        <a:xfrm>
          <a:off x="123825" y="29184600"/>
          <a:ext cx="1428750" cy="2190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85725</xdr:colOff>
      <xdr:row>50</xdr:row>
      <xdr:rowOff>57150</xdr:rowOff>
    </xdr:from>
    <xdr:to>
      <xdr:col>3</xdr:col>
      <xdr:colOff>457200</xdr:colOff>
      <xdr:row>51</xdr:row>
      <xdr:rowOff>123825</xdr:rowOff>
    </xdr:to>
    <xdr:pic>
      <xdr:nvPicPr>
        <xdr:cNvPr id="21593" name="Bildobjekt 2"/>
        <xdr:cNvPicPr>
          <a:picLocks noChangeAspect="1" noChangeArrowheads="1"/>
        </xdr:cNvPicPr>
      </xdr:nvPicPr>
      <xdr:blipFill>
        <a:blip xmlns:r="http://schemas.openxmlformats.org/officeDocument/2006/relationships" r:embed="rId1" cstate="print"/>
        <a:srcRect/>
        <a:stretch>
          <a:fillRect/>
        </a:stretch>
      </xdr:blipFill>
      <xdr:spPr bwMode="auto">
        <a:xfrm>
          <a:off x="85725" y="8143875"/>
          <a:ext cx="1428750" cy="21907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16</xdr:row>
      <xdr:rowOff>47625</xdr:rowOff>
    </xdr:from>
    <xdr:to>
      <xdr:col>3</xdr:col>
      <xdr:colOff>742950</xdr:colOff>
      <xdr:row>17</xdr:row>
      <xdr:rowOff>104775</xdr:rowOff>
    </xdr:to>
    <xdr:pic>
      <xdr:nvPicPr>
        <xdr:cNvPr id="22617" name="Bildobjekt 2"/>
        <xdr:cNvPicPr>
          <a:picLocks noChangeAspect="1" noChangeArrowheads="1"/>
        </xdr:cNvPicPr>
      </xdr:nvPicPr>
      <xdr:blipFill>
        <a:blip xmlns:r="http://schemas.openxmlformats.org/officeDocument/2006/relationships" r:embed="rId1" cstate="print"/>
        <a:srcRect/>
        <a:stretch>
          <a:fillRect/>
        </a:stretch>
      </xdr:blipFill>
      <xdr:spPr bwMode="auto">
        <a:xfrm>
          <a:off x="57150" y="2800350"/>
          <a:ext cx="1428750" cy="21907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16</xdr:row>
      <xdr:rowOff>57150</xdr:rowOff>
    </xdr:from>
    <xdr:to>
      <xdr:col>3</xdr:col>
      <xdr:colOff>123825</xdr:colOff>
      <xdr:row>17</xdr:row>
      <xdr:rowOff>114300</xdr:rowOff>
    </xdr:to>
    <xdr:pic>
      <xdr:nvPicPr>
        <xdr:cNvPr id="26713" name="Bildobjekt 2"/>
        <xdr:cNvPicPr>
          <a:picLocks noChangeAspect="1" noChangeArrowheads="1"/>
        </xdr:cNvPicPr>
      </xdr:nvPicPr>
      <xdr:blipFill>
        <a:blip xmlns:r="http://schemas.openxmlformats.org/officeDocument/2006/relationships" r:embed="rId1" cstate="print"/>
        <a:srcRect/>
        <a:stretch>
          <a:fillRect/>
        </a:stretch>
      </xdr:blipFill>
      <xdr:spPr bwMode="auto">
        <a:xfrm>
          <a:off x="66675" y="2647950"/>
          <a:ext cx="1428750" cy="21907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76200</xdr:colOff>
      <xdr:row>17</xdr:row>
      <xdr:rowOff>66675</xdr:rowOff>
    </xdr:from>
    <xdr:to>
      <xdr:col>3</xdr:col>
      <xdr:colOff>171450</xdr:colOff>
      <xdr:row>18</xdr:row>
      <xdr:rowOff>114300</xdr:rowOff>
    </xdr:to>
    <xdr:pic>
      <xdr:nvPicPr>
        <xdr:cNvPr id="51240" name="Bildobjekt 2"/>
        <xdr:cNvPicPr>
          <a:picLocks noChangeAspect="1" noChangeArrowheads="1"/>
        </xdr:cNvPicPr>
      </xdr:nvPicPr>
      <xdr:blipFill>
        <a:blip xmlns:r="http://schemas.openxmlformats.org/officeDocument/2006/relationships" r:embed="rId1" cstate="print"/>
        <a:srcRect/>
        <a:stretch>
          <a:fillRect/>
        </a:stretch>
      </xdr:blipFill>
      <xdr:spPr bwMode="auto">
        <a:xfrm>
          <a:off x="76200" y="2819400"/>
          <a:ext cx="1428750" cy="21907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76200</xdr:colOff>
      <xdr:row>24</xdr:row>
      <xdr:rowOff>66675</xdr:rowOff>
    </xdr:from>
    <xdr:to>
      <xdr:col>3</xdr:col>
      <xdr:colOff>409575</xdr:colOff>
      <xdr:row>25</xdr:row>
      <xdr:rowOff>123825</xdr:rowOff>
    </xdr:to>
    <xdr:pic>
      <xdr:nvPicPr>
        <xdr:cNvPr id="52299" name="Bildobjekt 3"/>
        <xdr:cNvPicPr>
          <a:picLocks noChangeAspect="1" noChangeArrowheads="1"/>
        </xdr:cNvPicPr>
      </xdr:nvPicPr>
      <xdr:blipFill>
        <a:blip xmlns:r="http://schemas.openxmlformats.org/officeDocument/2006/relationships" r:embed="rId1" cstate="print"/>
        <a:srcRect/>
        <a:stretch>
          <a:fillRect/>
        </a:stretch>
      </xdr:blipFill>
      <xdr:spPr bwMode="auto">
        <a:xfrm>
          <a:off x="76200" y="4000500"/>
          <a:ext cx="1428750" cy="21907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76200</xdr:colOff>
      <xdr:row>65</xdr:row>
      <xdr:rowOff>66675</xdr:rowOff>
    </xdr:from>
    <xdr:to>
      <xdr:col>3</xdr:col>
      <xdr:colOff>114300</xdr:colOff>
      <xdr:row>66</xdr:row>
      <xdr:rowOff>123825</xdr:rowOff>
    </xdr:to>
    <xdr:pic>
      <xdr:nvPicPr>
        <xdr:cNvPr id="27736" name="Bildobjekt 2"/>
        <xdr:cNvPicPr>
          <a:picLocks noChangeAspect="1" noChangeArrowheads="1"/>
        </xdr:cNvPicPr>
      </xdr:nvPicPr>
      <xdr:blipFill>
        <a:blip xmlns:r="http://schemas.openxmlformats.org/officeDocument/2006/relationships" r:embed="rId1" cstate="print"/>
        <a:srcRect/>
        <a:stretch>
          <a:fillRect/>
        </a:stretch>
      </xdr:blipFill>
      <xdr:spPr bwMode="auto">
        <a:xfrm>
          <a:off x="76200" y="10810875"/>
          <a:ext cx="1428750" cy="2190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3"/>
  <sheetViews>
    <sheetView showGridLines="0" tabSelected="1" zoomScaleNormal="100" zoomScaleSheetLayoutView="100" workbookViewId="0">
      <selection sqref="A1:M1"/>
    </sheetView>
  </sheetViews>
  <sheetFormatPr defaultRowHeight="12.75" x14ac:dyDescent="0.2"/>
  <sheetData>
    <row r="1" spans="1:13" ht="32.25" customHeight="1" x14ac:dyDescent="0.2">
      <c r="A1" s="207" t="s">
        <v>751</v>
      </c>
      <c r="B1" s="208"/>
      <c r="C1" s="208"/>
      <c r="D1" s="208"/>
      <c r="E1" s="208"/>
      <c r="F1" s="208"/>
      <c r="G1" s="208"/>
      <c r="H1" s="208"/>
      <c r="I1" s="208"/>
      <c r="J1" s="208"/>
      <c r="K1" s="208"/>
      <c r="L1" s="208"/>
      <c r="M1" s="208"/>
    </row>
    <row r="11" spans="1:13" ht="65.25" customHeight="1" x14ac:dyDescent="0.35">
      <c r="B11" s="5" t="s">
        <v>511</v>
      </c>
    </row>
    <row r="12" spans="1:13" ht="18.75" x14ac:dyDescent="0.3">
      <c r="B12" s="6" t="s">
        <v>512</v>
      </c>
    </row>
    <row r="13" spans="1:13" ht="18.75" x14ac:dyDescent="0.3">
      <c r="B13" s="6"/>
    </row>
    <row r="14" spans="1:13" x14ac:dyDescent="0.2">
      <c r="B14" s="1" t="s">
        <v>746</v>
      </c>
    </row>
    <row r="15" spans="1:13" ht="18.75" x14ac:dyDescent="0.3">
      <c r="B15" s="6"/>
    </row>
    <row r="16" spans="1:13" x14ac:dyDescent="0.2">
      <c r="B16" s="1" t="s">
        <v>135</v>
      </c>
    </row>
    <row r="17" spans="2:2" x14ac:dyDescent="0.2">
      <c r="B17" s="3" t="s">
        <v>136</v>
      </c>
    </row>
    <row r="18" spans="2:2" x14ac:dyDescent="0.2">
      <c r="B18" s="3" t="s">
        <v>137</v>
      </c>
    </row>
    <row r="19" spans="2:2" ht="18.75" x14ac:dyDescent="0.3">
      <c r="B19" s="7"/>
    </row>
    <row r="21" spans="2:2" x14ac:dyDescent="0.2">
      <c r="B21" s="1" t="s">
        <v>485</v>
      </c>
    </row>
    <row r="22" spans="2:2" x14ac:dyDescent="0.2">
      <c r="B22" t="s">
        <v>138</v>
      </c>
    </row>
    <row r="23" spans="2:2" x14ac:dyDescent="0.2">
      <c r="B23" t="s">
        <v>139</v>
      </c>
    </row>
    <row r="27" spans="2:2" x14ac:dyDescent="0.2">
      <c r="B27" s="8"/>
    </row>
    <row r="28" spans="2:2" x14ac:dyDescent="0.2">
      <c r="B28" s="8"/>
    </row>
    <row r="33" spans="4:4" x14ac:dyDescent="0.2">
      <c r="D33" s="3"/>
    </row>
  </sheetData>
  <mergeCells count="1">
    <mergeCell ref="A1:M1"/>
  </mergeCells>
  <pageMargins left="0.70866141732283472" right="0.70866141732283472" top="0.74803149606299213" bottom="0.74803149606299213" header="0.31496062992125984" footer="0.31496062992125984"/>
  <pageSetup paperSize="9" scale="7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5"/>
  <sheetViews>
    <sheetView showGridLines="0" zoomScaleNormal="100" zoomScaleSheetLayoutView="100" workbookViewId="0">
      <selection activeCell="K1" sqref="K1"/>
    </sheetView>
  </sheetViews>
  <sheetFormatPr defaultRowHeight="12.75" x14ac:dyDescent="0.2"/>
  <cols>
    <col min="1" max="1" width="2.5703125" customWidth="1"/>
    <col min="4" max="4" width="5.85546875" customWidth="1"/>
    <col min="5" max="5" width="8.5703125" bestFit="1" customWidth="1"/>
    <col min="6" max="6" width="7" customWidth="1"/>
    <col min="7" max="7" width="1.42578125" customWidth="1"/>
    <col min="8" max="8" width="7" customWidth="1"/>
    <col min="9" max="9" width="3.42578125" customWidth="1"/>
    <col min="10" max="10" width="9.140625" customWidth="1"/>
    <col min="11" max="11" width="1.5703125" customWidth="1"/>
    <col min="12" max="12" width="9.140625" customWidth="1"/>
  </cols>
  <sheetData>
    <row r="1" spans="1:13" x14ac:dyDescent="0.2">
      <c r="A1" s="1" t="s">
        <v>288</v>
      </c>
      <c r="B1" s="1"/>
      <c r="C1" s="1"/>
      <c r="D1" s="1" t="s">
        <v>539</v>
      </c>
      <c r="E1" s="1"/>
      <c r="F1" s="1"/>
      <c r="G1" s="1"/>
      <c r="H1" s="1"/>
      <c r="I1" s="1"/>
      <c r="J1" s="1"/>
      <c r="K1" s="1"/>
      <c r="L1" s="1"/>
      <c r="M1" s="1"/>
    </row>
    <row r="2" spans="1:13" x14ac:dyDescent="0.2">
      <c r="A2" s="3"/>
      <c r="B2" s="3"/>
      <c r="C2" s="3"/>
      <c r="D2" s="3" t="s">
        <v>540</v>
      </c>
      <c r="E2" s="3"/>
      <c r="F2" s="3"/>
      <c r="G2" s="3"/>
      <c r="H2" s="3"/>
      <c r="I2" s="3"/>
      <c r="J2" s="3"/>
      <c r="K2" s="3"/>
      <c r="L2" s="3"/>
      <c r="M2" s="3"/>
    </row>
    <row r="3" spans="1:13" x14ac:dyDescent="0.2">
      <c r="A3" s="12"/>
      <c r="B3" s="12"/>
      <c r="C3" s="12"/>
      <c r="D3" s="12"/>
      <c r="E3" s="12"/>
      <c r="F3" s="12"/>
      <c r="G3" s="12"/>
      <c r="H3" s="12"/>
      <c r="I3" s="12"/>
      <c r="J3" s="12"/>
      <c r="K3" s="12"/>
      <c r="L3" s="12"/>
      <c r="M3" s="4"/>
    </row>
    <row r="4" spans="1:13" x14ac:dyDescent="0.2">
      <c r="A4" s="2" t="s">
        <v>289</v>
      </c>
      <c r="B4" s="2"/>
      <c r="C4" s="2"/>
      <c r="D4" s="2"/>
      <c r="E4" s="2"/>
      <c r="F4" s="2" t="s">
        <v>290</v>
      </c>
      <c r="G4" s="2"/>
      <c r="H4" s="2"/>
      <c r="I4" s="2"/>
      <c r="J4" s="2" t="s">
        <v>291</v>
      </c>
      <c r="K4" s="2"/>
      <c r="L4" s="2"/>
      <c r="M4" s="2"/>
    </row>
    <row r="5" spans="1:13" ht="13.5" x14ac:dyDescent="0.2">
      <c r="A5" s="2" t="s">
        <v>459</v>
      </c>
      <c r="B5" s="2"/>
      <c r="C5" s="2"/>
      <c r="D5" s="2"/>
      <c r="E5" s="2"/>
      <c r="F5" s="2" t="s">
        <v>292</v>
      </c>
      <c r="G5" s="2"/>
      <c r="H5" s="2"/>
      <c r="I5" s="2"/>
      <c r="J5" s="13" t="s">
        <v>293</v>
      </c>
      <c r="K5" s="13"/>
      <c r="L5" s="13"/>
      <c r="M5" s="13"/>
    </row>
    <row r="6" spans="1:13" s="97" customFormat="1" ht="13.5" x14ac:dyDescent="0.2">
      <c r="A6" s="2" t="s">
        <v>546</v>
      </c>
      <c r="B6" s="2"/>
      <c r="C6" s="2"/>
      <c r="D6" s="2"/>
      <c r="E6" s="2"/>
      <c r="F6" s="13" t="s">
        <v>294</v>
      </c>
      <c r="G6" s="2"/>
      <c r="H6" s="2"/>
      <c r="I6" s="2"/>
      <c r="J6" s="123" t="s">
        <v>295</v>
      </c>
      <c r="K6" s="2"/>
      <c r="L6" s="2"/>
      <c r="M6" s="79"/>
    </row>
    <row r="7" spans="1:13" s="97" customFormat="1" x14ac:dyDescent="0.2">
      <c r="A7" s="2"/>
      <c r="B7" s="2"/>
      <c r="C7" s="2"/>
      <c r="D7" s="2"/>
      <c r="E7" s="2"/>
      <c r="F7" s="13" t="s">
        <v>296</v>
      </c>
      <c r="G7" s="13"/>
      <c r="H7" s="13"/>
      <c r="I7" s="13"/>
      <c r="J7" s="13" t="s">
        <v>297</v>
      </c>
      <c r="K7" s="13"/>
      <c r="L7" s="13"/>
      <c r="M7" s="101"/>
    </row>
    <row r="8" spans="1:13" s="97" customFormat="1" x14ac:dyDescent="0.2">
      <c r="A8" s="2"/>
      <c r="B8" s="2"/>
      <c r="C8" s="2"/>
      <c r="D8" s="2"/>
      <c r="E8" s="2"/>
      <c r="F8" s="12"/>
      <c r="G8" s="12"/>
      <c r="H8" s="12"/>
      <c r="I8" s="12"/>
      <c r="J8" s="12"/>
      <c r="K8" s="12"/>
      <c r="L8" s="12"/>
      <c r="M8" s="101"/>
    </row>
    <row r="9" spans="1:13" x14ac:dyDescent="0.2">
      <c r="A9" s="12"/>
      <c r="B9" s="12"/>
      <c r="C9" s="12"/>
      <c r="D9" s="12"/>
      <c r="E9" s="12"/>
      <c r="F9" s="12">
        <v>2015</v>
      </c>
      <c r="G9" s="12"/>
      <c r="H9" s="12">
        <v>2016</v>
      </c>
      <c r="I9" s="12"/>
      <c r="J9" s="12">
        <v>2015</v>
      </c>
      <c r="K9" s="12"/>
      <c r="L9" s="12">
        <v>2016</v>
      </c>
      <c r="M9" s="13"/>
    </row>
    <row r="10" spans="1:13" x14ac:dyDescent="0.2">
      <c r="A10" s="2" t="s">
        <v>298</v>
      </c>
      <c r="B10" s="2"/>
      <c r="C10" s="2"/>
      <c r="D10" s="2"/>
      <c r="E10" s="2"/>
      <c r="F10" s="2"/>
      <c r="G10" s="2"/>
      <c r="H10" s="2"/>
      <c r="I10" s="2"/>
      <c r="J10" s="2"/>
      <c r="K10" s="2"/>
      <c r="L10" s="2"/>
      <c r="M10" s="2"/>
    </row>
    <row r="11" spans="1:13" x14ac:dyDescent="0.2">
      <c r="A11" s="2" t="s">
        <v>299</v>
      </c>
      <c r="B11" s="2"/>
      <c r="C11" s="2"/>
      <c r="D11" s="2"/>
      <c r="E11" s="2"/>
      <c r="F11" s="2"/>
      <c r="G11" s="2"/>
      <c r="H11" s="2"/>
      <c r="I11" s="2"/>
      <c r="J11" s="2"/>
      <c r="K11" s="2"/>
      <c r="L11" s="2"/>
      <c r="M11" s="2"/>
    </row>
    <row r="12" spans="1:13" s="97" customFormat="1" x14ac:dyDescent="0.2">
      <c r="A12" s="2"/>
      <c r="B12" s="2" t="s">
        <v>541</v>
      </c>
      <c r="C12" s="2"/>
      <c r="D12" s="2"/>
      <c r="E12" s="2" t="s">
        <v>446</v>
      </c>
      <c r="F12" s="33">
        <v>37</v>
      </c>
      <c r="G12" s="14"/>
      <c r="H12" s="2">
        <v>102</v>
      </c>
      <c r="I12" s="2"/>
      <c r="J12" s="14">
        <v>1625</v>
      </c>
      <c r="K12" s="14"/>
      <c r="L12" s="14">
        <v>1652</v>
      </c>
      <c r="M12" s="79"/>
    </row>
    <row r="13" spans="1:13" x14ac:dyDescent="0.2">
      <c r="A13" s="2"/>
      <c r="B13" s="2" t="s">
        <v>542</v>
      </c>
      <c r="C13" s="2"/>
      <c r="D13" s="2"/>
      <c r="E13" s="2" t="s">
        <v>447</v>
      </c>
      <c r="F13" s="33">
        <v>4</v>
      </c>
      <c r="G13" s="14"/>
      <c r="H13" s="2">
        <v>1</v>
      </c>
      <c r="I13" s="2"/>
      <c r="J13" s="2">
        <v>100</v>
      </c>
      <c r="K13" s="14"/>
      <c r="L13" s="2">
        <v>101</v>
      </c>
      <c r="M13" s="2"/>
    </row>
    <row r="14" spans="1:13" x14ac:dyDescent="0.2">
      <c r="A14" s="2"/>
      <c r="B14" s="2"/>
      <c r="C14" s="2"/>
      <c r="D14" s="2"/>
      <c r="E14" s="2"/>
      <c r="F14" s="33"/>
      <c r="G14" s="14"/>
      <c r="H14" s="2"/>
      <c r="I14" s="2"/>
      <c r="J14" s="2"/>
      <c r="K14" s="14"/>
      <c r="L14" s="2"/>
      <c r="M14" s="2"/>
    </row>
    <row r="15" spans="1:13" x14ac:dyDescent="0.2">
      <c r="A15" s="2" t="s">
        <v>300</v>
      </c>
      <c r="B15" s="2"/>
      <c r="C15" s="2"/>
      <c r="D15" s="2"/>
      <c r="E15" s="2"/>
      <c r="F15" s="33"/>
      <c r="G15" s="14"/>
      <c r="H15" s="2"/>
      <c r="I15" s="2"/>
      <c r="J15" s="2"/>
      <c r="K15" s="14"/>
      <c r="L15" s="2"/>
      <c r="M15" s="2"/>
    </row>
    <row r="16" spans="1:13" x14ac:dyDescent="0.2">
      <c r="A16" s="2" t="s">
        <v>301</v>
      </c>
      <c r="B16" s="2"/>
      <c r="C16" s="2"/>
      <c r="D16" s="2"/>
      <c r="E16" s="2"/>
      <c r="F16" s="33"/>
      <c r="G16" s="14"/>
      <c r="H16" s="2"/>
      <c r="I16" s="2"/>
      <c r="J16" s="2"/>
      <c r="K16" s="14"/>
      <c r="L16" s="2"/>
      <c r="M16" s="2"/>
    </row>
    <row r="17" spans="1:13" s="97" customFormat="1" x14ac:dyDescent="0.2">
      <c r="A17" s="2"/>
      <c r="B17" s="2" t="s">
        <v>541</v>
      </c>
      <c r="C17" s="2"/>
      <c r="D17" s="2"/>
      <c r="E17" s="2" t="s">
        <v>448</v>
      </c>
      <c r="F17" s="33">
        <v>151</v>
      </c>
      <c r="G17" s="14"/>
      <c r="H17" s="2">
        <v>143</v>
      </c>
      <c r="I17" s="2"/>
      <c r="J17" s="14">
        <v>1293</v>
      </c>
      <c r="K17" s="14"/>
      <c r="L17" s="14">
        <v>1200</v>
      </c>
      <c r="M17" s="79"/>
    </row>
    <row r="18" spans="1:13" x14ac:dyDescent="0.2">
      <c r="A18" s="2"/>
      <c r="B18" s="2" t="s">
        <v>542</v>
      </c>
      <c r="C18" s="2"/>
      <c r="D18" s="2"/>
      <c r="E18" s="2" t="s">
        <v>754</v>
      </c>
      <c r="F18" s="33">
        <v>43</v>
      </c>
      <c r="G18" s="14"/>
      <c r="H18" s="2">
        <v>64</v>
      </c>
      <c r="I18" s="2"/>
      <c r="J18" s="2">
        <v>323</v>
      </c>
      <c r="K18" s="14"/>
      <c r="L18" s="2">
        <v>341</v>
      </c>
      <c r="M18" s="2"/>
    </row>
    <row r="19" spans="1:13" x14ac:dyDescent="0.2">
      <c r="A19" s="2"/>
      <c r="B19" s="2"/>
      <c r="C19" s="2"/>
      <c r="D19" s="2"/>
      <c r="E19" s="2"/>
      <c r="F19" s="33"/>
      <c r="G19" s="14"/>
      <c r="H19" s="2"/>
      <c r="I19" s="2"/>
      <c r="J19" s="2"/>
      <c r="K19" s="14"/>
      <c r="L19" s="2"/>
      <c r="M19" s="2"/>
    </row>
    <row r="20" spans="1:13" x14ac:dyDescent="0.2">
      <c r="A20" s="2" t="s">
        <v>300</v>
      </c>
      <c r="B20" s="2"/>
      <c r="C20" s="2"/>
      <c r="D20" s="2"/>
      <c r="E20" s="2"/>
      <c r="F20" s="33"/>
      <c r="G20" s="14"/>
      <c r="H20" s="2"/>
      <c r="I20" s="2"/>
      <c r="J20" s="2"/>
      <c r="K20" s="14"/>
      <c r="L20" s="2"/>
      <c r="M20" s="2"/>
    </row>
    <row r="21" spans="1:13" x14ac:dyDescent="0.2">
      <c r="A21" s="2" t="s">
        <v>302</v>
      </c>
      <c r="B21" s="2"/>
      <c r="C21" s="2"/>
      <c r="D21" s="2"/>
      <c r="E21" s="2"/>
      <c r="F21" s="33"/>
      <c r="G21" s="14"/>
      <c r="H21" s="2"/>
      <c r="I21" s="2"/>
      <c r="J21" s="2"/>
      <c r="K21" s="14"/>
      <c r="L21" s="2"/>
      <c r="M21" s="2"/>
    </row>
    <row r="22" spans="1:13" s="97" customFormat="1" x14ac:dyDescent="0.2">
      <c r="A22" s="2"/>
      <c r="B22" s="2" t="s">
        <v>541</v>
      </c>
      <c r="C22" s="2"/>
      <c r="D22" s="2"/>
      <c r="E22" s="2" t="s">
        <v>449</v>
      </c>
      <c r="F22" s="42" t="s">
        <v>527</v>
      </c>
      <c r="G22" s="14"/>
      <c r="H22" s="2">
        <v>20</v>
      </c>
      <c r="I22" s="2"/>
      <c r="J22" s="2">
        <v>44</v>
      </c>
      <c r="K22" s="14"/>
      <c r="L22" s="2">
        <v>61</v>
      </c>
      <c r="M22" s="79"/>
    </row>
    <row r="23" spans="1:13" x14ac:dyDescent="0.2">
      <c r="A23" s="2"/>
      <c r="B23" s="2"/>
      <c r="C23" s="2"/>
      <c r="D23" s="2"/>
      <c r="E23" s="2"/>
      <c r="F23" s="33"/>
      <c r="G23" s="14"/>
      <c r="H23" s="2"/>
      <c r="I23" s="2"/>
      <c r="J23" s="2"/>
      <c r="K23" s="14"/>
      <c r="L23" s="2"/>
      <c r="M23" s="2"/>
    </row>
    <row r="24" spans="1:13" x14ac:dyDescent="0.2">
      <c r="A24" s="2" t="s">
        <v>303</v>
      </c>
      <c r="B24" s="2"/>
      <c r="C24" s="2"/>
      <c r="D24" s="2"/>
      <c r="E24" s="2"/>
      <c r="F24" s="33"/>
      <c r="G24" s="14"/>
      <c r="H24" s="2"/>
      <c r="I24" s="2"/>
      <c r="J24" s="2"/>
      <c r="K24" s="14"/>
      <c r="L24" s="2"/>
      <c r="M24" s="2"/>
    </row>
    <row r="25" spans="1:13" x14ac:dyDescent="0.2">
      <c r="A25" s="2" t="s">
        <v>304</v>
      </c>
      <c r="B25" s="2"/>
      <c r="C25" s="2"/>
      <c r="D25" s="2"/>
      <c r="E25" s="2"/>
      <c r="F25" s="33"/>
      <c r="G25" s="14"/>
      <c r="H25" s="2"/>
      <c r="I25" s="2"/>
      <c r="J25" s="2"/>
      <c r="K25" s="14"/>
      <c r="L25" s="2"/>
      <c r="M25" s="2"/>
    </row>
    <row r="26" spans="1:13" s="97" customFormat="1" x14ac:dyDescent="0.2">
      <c r="A26" s="2"/>
      <c r="B26" s="2" t="s">
        <v>541</v>
      </c>
      <c r="C26" s="2"/>
      <c r="D26" s="2"/>
      <c r="E26" s="2" t="s">
        <v>450</v>
      </c>
      <c r="F26" s="33">
        <v>136</v>
      </c>
      <c r="G26" s="14"/>
      <c r="H26" s="2">
        <v>179</v>
      </c>
      <c r="I26" s="2"/>
      <c r="J26" s="14">
        <v>2839</v>
      </c>
      <c r="K26" s="14"/>
      <c r="L26" s="14">
        <v>2697</v>
      </c>
      <c r="M26" s="79"/>
    </row>
    <row r="27" spans="1:13" x14ac:dyDescent="0.2">
      <c r="A27" s="2"/>
      <c r="B27" s="2" t="s">
        <v>542</v>
      </c>
      <c r="C27" s="2"/>
      <c r="D27" s="2"/>
      <c r="E27" s="2" t="s">
        <v>451</v>
      </c>
      <c r="F27" s="33">
        <v>21</v>
      </c>
      <c r="G27" s="14"/>
      <c r="H27" s="2">
        <v>12</v>
      </c>
      <c r="I27" s="2"/>
      <c r="J27" s="2">
        <v>138</v>
      </c>
      <c r="K27" s="14"/>
      <c r="L27" s="2">
        <v>110</v>
      </c>
      <c r="M27" s="2"/>
    </row>
    <row r="28" spans="1:13" x14ac:dyDescent="0.2">
      <c r="A28" s="2"/>
      <c r="B28" s="2" t="s">
        <v>543</v>
      </c>
      <c r="C28" s="2"/>
      <c r="D28" s="2"/>
      <c r="E28" s="2" t="s">
        <v>497</v>
      </c>
      <c r="F28" s="33">
        <v>5</v>
      </c>
      <c r="G28" s="14"/>
      <c r="H28" s="2">
        <v>69</v>
      </c>
      <c r="I28" s="2"/>
      <c r="J28" s="2">
        <v>25</v>
      </c>
      <c r="K28" s="14"/>
      <c r="L28" s="2">
        <v>93</v>
      </c>
      <c r="M28" s="2"/>
    </row>
    <row r="29" spans="1:13" x14ac:dyDescent="0.2">
      <c r="A29" s="2"/>
      <c r="B29" s="2" t="s">
        <v>544</v>
      </c>
      <c r="C29" s="2"/>
      <c r="D29" s="2"/>
      <c r="E29" s="2" t="s">
        <v>498</v>
      </c>
      <c r="F29" s="42" t="s">
        <v>527</v>
      </c>
      <c r="G29" s="14"/>
      <c r="H29" s="42" t="s">
        <v>527</v>
      </c>
      <c r="I29" s="2"/>
      <c r="J29" s="2">
        <v>2</v>
      </c>
      <c r="K29" s="14"/>
      <c r="L29" s="2">
        <v>2</v>
      </c>
      <c r="M29" s="2"/>
    </row>
    <row r="30" spans="1:13" x14ac:dyDescent="0.2">
      <c r="A30" s="2"/>
      <c r="B30" s="2"/>
      <c r="C30" s="2"/>
      <c r="D30" s="2"/>
      <c r="E30" s="2"/>
      <c r="F30" s="33"/>
      <c r="G30" s="14"/>
      <c r="H30" s="2"/>
      <c r="I30" s="2"/>
      <c r="J30" s="2"/>
      <c r="K30" s="14"/>
      <c r="L30" s="2"/>
      <c r="M30" s="2"/>
    </row>
    <row r="31" spans="1:13" x14ac:dyDescent="0.2">
      <c r="A31" s="2" t="s">
        <v>452</v>
      </c>
      <c r="B31" s="2"/>
      <c r="C31" s="2"/>
      <c r="D31" s="2"/>
      <c r="E31" s="2"/>
      <c r="F31" s="33"/>
      <c r="G31" s="14"/>
      <c r="H31" s="2"/>
      <c r="I31" s="2"/>
      <c r="J31" s="2"/>
      <c r="K31" s="14"/>
      <c r="L31" s="2"/>
      <c r="M31" s="2"/>
    </row>
    <row r="32" spans="1:13" x14ac:dyDescent="0.2">
      <c r="A32" s="2" t="s">
        <v>453</v>
      </c>
      <c r="B32" s="2"/>
      <c r="C32" s="2"/>
      <c r="D32" s="2"/>
      <c r="E32" s="2" t="s">
        <v>305</v>
      </c>
      <c r="F32" s="33">
        <v>51</v>
      </c>
      <c r="G32" s="14"/>
      <c r="H32" s="2">
        <v>64</v>
      </c>
      <c r="I32" s="2"/>
      <c r="J32" s="14">
        <v>266</v>
      </c>
      <c r="K32" s="14"/>
      <c r="L32" s="14">
        <v>198</v>
      </c>
      <c r="M32" s="2"/>
    </row>
    <row r="33" spans="1:13" x14ac:dyDescent="0.2">
      <c r="A33" s="2"/>
      <c r="B33" s="2"/>
      <c r="C33" s="2"/>
      <c r="D33" s="2"/>
      <c r="E33" s="2"/>
      <c r="F33" s="33"/>
      <c r="G33" s="14"/>
      <c r="H33" s="2"/>
      <c r="I33" s="2"/>
      <c r="J33" s="14"/>
      <c r="K33" s="14"/>
      <c r="L33" s="14"/>
      <c r="M33" s="2"/>
    </row>
    <row r="34" spans="1:13" x14ac:dyDescent="0.2">
      <c r="A34" s="2" t="s">
        <v>454</v>
      </c>
      <c r="B34" s="2"/>
      <c r="C34" s="2"/>
      <c r="D34" s="2"/>
      <c r="E34" s="2"/>
      <c r="F34" s="2"/>
      <c r="G34" s="2"/>
      <c r="H34" s="2"/>
      <c r="I34" s="2"/>
      <c r="J34" s="2"/>
      <c r="K34" s="2"/>
      <c r="L34" s="2"/>
      <c r="M34" s="2"/>
    </row>
    <row r="35" spans="1:13" x14ac:dyDescent="0.2">
      <c r="A35" s="2" t="s">
        <v>455</v>
      </c>
      <c r="B35" s="2"/>
      <c r="C35" s="2"/>
      <c r="D35" s="2"/>
      <c r="E35" s="2" t="s">
        <v>456</v>
      </c>
      <c r="F35" s="33">
        <v>450</v>
      </c>
      <c r="G35" s="14"/>
      <c r="H35" s="2">
        <v>8</v>
      </c>
      <c r="I35" s="2"/>
      <c r="J35" s="14">
        <v>546</v>
      </c>
      <c r="K35" s="14"/>
      <c r="L35" s="14">
        <v>362</v>
      </c>
      <c r="M35" s="2"/>
    </row>
    <row r="36" spans="1:13" x14ac:dyDescent="0.2">
      <c r="A36" s="2"/>
      <c r="B36" s="2"/>
      <c r="C36" s="2"/>
      <c r="D36" s="2"/>
      <c r="E36" s="2"/>
      <c r="F36" s="33"/>
      <c r="G36" s="14"/>
      <c r="H36" s="2"/>
      <c r="I36" s="2"/>
      <c r="J36" s="14"/>
      <c r="K36" s="14"/>
      <c r="L36" s="14"/>
      <c r="M36" s="2"/>
    </row>
    <row r="37" spans="1:13" x14ac:dyDescent="0.2">
      <c r="A37" s="2" t="s">
        <v>454</v>
      </c>
      <c r="B37" s="2"/>
      <c r="C37" s="2"/>
      <c r="D37" s="2"/>
      <c r="E37" s="2"/>
      <c r="F37" s="2"/>
      <c r="G37" s="2"/>
      <c r="H37" s="2"/>
      <c r="I37" s="2"/>
      <c r="J37" s="2"/>
      <c r="K37" s="2"/>
      <c r="L37" s="2"/>
      <c r="M37" s="2"/>
    </row>
    <row r="38" spans="1:13" x14ac:dyDescent="0.2">
      <c r="A38" s="2" t="s">
        <v>455</v>
      </c>
      <c r="B38" s="2"/>
      <c r="C38" s="2"/>
      <c r="D38" s="2"/>
      <c r="E38" s="2" t="s">
        <v>457</v>
      </c>
      <c r="F38" s="33">
        <v>421</v>
      </c>
      <c r="G38" s="14"/>
      <c r="H38" s="2">
        <v>33</v>
      </c>
      <c r="I38" s="2"/>
      <c r="J38" s="14">
        <v>523</v>
      </c>
      <c r="K38" s="14"/>
      <c r="L38" s="14">
        <v>503</v>
      </c>
      <c r="M38" s="2"/>
    </row>
    <row r="39" spans="1:13" x14ac:dyDescent="0.2">
      <c r="A39" s="2"/>
      <c r="B39" s="2"/>
      <c r="C39" s="2"/>
      <c r="D39" s="2"/>
      <c r="E39" s="2"/>
      <c r="F39" s="33"/>
      <c r="G39" s="14"/>
      <c r="H39" s="2"/>
      <c r="I39" s="2"/>
      <c r="J39" s="2"/>
      <c r="K39" s="14"/>
      <c r="L39" s="2"/>
      <c r="M39" s="2"/>
    </row>
    <row r="40" spans="1:13" x14ac:dyDescent="0.2">
      <c r="A40" s="2" t="s">
        <v>306</v>
      </c>
      <c r="B40" s="2"/>
      <c r="C40" s="2"/>
      <c r="D40" s="2"/>
      <c r="E40" s="2"/>
      <c r="F40" s="33"/>
      <c r="G40" s="14"/>
      <c r="H40" s="2"/>
      <c r="I40" s="2"/>
      <c r="J40" s="2"/>
      <c r="K40" s="14"/>
      <c r="L40" s="2"/>
      <c r="M40" s="2"/>
    </row>
    <row r="41" spans="1:13" x14ac:dyDescent="0.2">
      <c r="A41" s="2" t="s">
        <v>307</v>
      </c>
      <c r="B41" s="2"/>
      <c r="C41" s="2"/>
      <c r="D41" s="2"/>
      <c r="E41" s="2" t="s">
        <v>308</v>
      </c>
      <c r="F41" s="42" t="s">
        <v>527</v>
      </c>
      <c r="G41" s="14"/>
      <c r="H41" s="42" t="s">
        <v>527</v>
      </c>
      <c r="I41" s="2"/>
      <c r="J41" s="2">
        <v>1</v>
      </c>
      <c r="K41" s="14"/>
      <c r="L41" s="2">
        <v>1</v>
      </c>
      <c r="M41" s="2"/>
    </row>
    <row r="42" spans="1:13" x14ac:dyDescent="0.2">
      <c r="A42" s="2"/>
      <c r="B42" s="2"/>
      <c r="C42" s="2"/>
      <c r="D42" s="2"/>
      <c r="E42" s="2"/>
      <c r="F42" s="33"/>
      <c r="G42" s="14"/>
      <c r="H42" s="2"/>
      <c r="I42" s="2"/>
      <c r="J42" s="2"/>
      <c r="K42" s="14"/>
      <c r="L42" s="2"/>
      <c r="M42" s="2"/>
    </row>
    <row r="43" spans="1:13" x14ac:dyDescent="0.2">
      <c r="A43" s="2" t="s">
        <v>309</v>
      </c>
      <c r="B43" s="2"/>
      <c r="C43" s="2"/>
      <c r="D43" s="2"/>
      <c r="E43" s="2"/>
      <c r="F43" s="33"/>
      <c r="G43" s="14"/>
      <c r="H43" s="2"/>
      <c r="I43" s="2"/>
      <c r="J43" s="2"/>
      <c r="K43" s="14"/>
      <c r="L43" s="2"/>
      <c r="M43" s="2"/>
    </row>
    <row r="44" spans="1:13" x14ac:dyDescent="0.2">
      <c r="A44" s="2" t="s">
        <v>310</v>
      </c>
      <c r="B44" s="2"/>
      <c r="C44" s="2"/>
      <c r="D44" s="2"/>
      <c r="E44" s="2" t="s">
        <v>311</v>
      </c>
      <c r="F44" s="33">
        <v>29</v>
      </c>
      <c r="G44" s="14"/>
      <c r="H44" s="2">
        <v>17</v>
      </c>
      <c r="I44" s="2"/>
      <c r="J44" s="14">
        <v>1460</v>
      </c>
      <c r="K44" s="14"/>
      <c r="L44" s="14">
        <v>1437</v>
      </c>
      <c r="M44" s="2"/>
    </row>
    <row r="45" spans="1:13" x14ac:dyDescent="0.2">
      <c r="A45" s="2"/>
      <c r="B45" s="2"/>
      <c r="C45" s="2"/>
      <c r="D45" s="2"/>
      <c r="E45" s="2"/>
      <c r="F45" s="33"/>
      <c r="G45" s="14"/>
      <c r="H45" s="2"/>
      <c r="I45" s="2"/>
      <c r="J45" s="2"/>
      <c r="K45" s="14"/>
      <c r="L45" s="2"/>
      <c r="M45" s="2"/>
    </row>
    <row r="46" spans="1:13" x14ac:dyDescent="0.2">
      <c r="A46" s="2" t="s">
        <v>312</v>
      </c>
      <c r="B46" s="2"/>
      <c r="C46" s="2"/>
      <c r="D46" s="2"/>
      <c r="E46" s="2"/>
      <c r="F46" s="33"/>
      <c r="G46" s="14"/>
      <c r="H46" s="2"/>
      <c r="I46" s="2"/>
      <c r="J46" s="2"/>
      <c r="K46" s="14"/>
      <c r="L46" s="2"/>
      <c r="M46" s="2"/>
    </row>
    <row r="47" spans="1:13" x14ac:dyDescent="0.2">
      <c r="A47" s="2" t="s">
        <v>313</v>
      </c>
      <c r="B47" s="2"/>
      <c r="C47" s="2"/>
      <c r="D47" s="2"/>
      <c r="E47" s="2" t="s">
        <v>314</v>
      </c>
      <c r="F47" s="33">
        <v>78</v>
      </c>
      <c r="G47" s="14"/>
      <c r="H47" s="2">
        <v>51</v>
      </c>
      <c r="I47" s="2"/>
      <c r="J47" s="2">
        <v>751</v>
      </c>
      <c r="K47" s="14"/>
      <c r="L47" s="2">
        <v>628</v>
      </c>
      <c r="M47" s="2"/>
    </row>
    <row r="48" spans="1:13" x14ac:dyDescent="0.2">
      <c r="A48" s="2"/>
      <c r="B48" s="2"/>
      <c r="C48" s="2"/>
      <c r="D48" s="2"/>
      <c r="E48" s="2"/>
      <c r="F48" s="33"/>
      <c r="G48" s="14"/>
      <c r="H48" s="2"/>
      <c r="I48" s="2"/>
      <c r="J48" s="2"/>
      <c r="K48" s="14"/>
      <c r="L48" s="2"/>
      <c r="M48" s="2"/>
    </row>
    <row r="49" spans="1:13" x14ac:dyDescent="0.2">
      <c r="A49" s="2" t="s">
        <v>315</v>
      </c>
      <c r="B49" s="2"/>
      <c r="C49" s="2"/>
      <c r="D49" s="2"/>
      <c r="E49" s="2"/>
      <c r="F49" s="33"/>
      <c r="G49" s="14"/>
      <c r="H49" s="2"/>
      <c r="I49" s="2"/>
      <c r="J49" s="2"/>
      <c r="K49" s="14"/>
      <c r="L49" s="2"/>
      <c r="M49" s="2"/>
    </row>
    <row r="50" spans="1:13" x14ac:dyDescent="0.2">
      <c r="A50" s="2" t="s">
        <v>316</v>
      </c>
      <c r="B50" s="2"/>
      <c r="C50" s="2"/>
      <c r="D50" s="2"/>
      <c r="E50" s="2" t="s">
        <v>317</v>
      </c>
      <c r="F50" s="33">
        <v>18</v>
      </c>
      <c r="G50" s="14"/>
      <c r="H50" s="2">
        <v>20</v>
      </c>
      <c r="I50" s="2"/>
      <c r="J50" s="2">
        <v>748</v>
      </c>
      <c r="K50" s="14"/>
      <c r="L50" s="2">
        <v>738</v>
      </c>
      <c r="M50" s="2"/>
    </row>
    <row r="51" spans="1:13" x14ac:dyDescent="0.2">
      <c r="A51" s="2"/>
      <c r="B51" s="2"/>
      <c r="C51" s="2"/>
      <c r="D51" s="2"/>
      <c r="E51" s="2"/>
      <c r="F51" s="33"/>
      <c r="G51" s="14"/>
      <c r="H51" s="2"/>
      <c r="I51" s="2"/>
      <c r="J51" s="2"/>
      <c r="K51" s="14"/>
      <c r="L51" s="2"/>
      <c r="M51" s="2"/>
    </row>
    <row r="52" spans="1:13" x14ac:dyDescent="0.2">
      <c r="A52" s="2" t="s">
        <v>318</v>
      </c>
      <c r="B52" s="2"/>
      <c r="C52" s="2"/>
      <c r="D52" s="2"/>
      <c r="E52" s="2"/>
      <c r="F52" s="33"/>
      <c r="G52" s="14"/>
      <c r="H52" s="2"/>
      <c r="I52" s="2"/>
      <c r="J52" s="2"/>
      <c r="K52" s="14"/>
      <c r="L52" s="2"/>
      <c r="M52" s="2"/>
    </row>
    <row r="53" spans="1:13" x14ac:dyDescent="0.2">
      <c r="A53" s="2" t="s">
        <v>319</v>
      </c>
      <c r="B53" s="2"/>
      <c r="C53" s="2"/>
      <c r="D53" s="2"/>
      <c r="E53" s="2"/>
      <c r="F53" s="33"/>
      <c r="G53" s="14"/>
      <c r="H53" s="2"/>
      <c r="I53" s="2"/>
      <c r="J53" s="2"/>
      <c r="K53" s="14"/>
      <c r="L53" s="2"/>
      <c r="M53" s="2"/>
    </row>
    <row r="54" spans="1:13" x14ac:dyDescent="0.2">
      <c r="A54" s="2" t="s">
        <v>320</v>
      </c>
      <c r="B54" s="2"/>
      <c r="C54" s="2"/>
      <c r="D54" s="2"/>
      <c r="E54" s="2"/>
      <c r="F54" s="33"/>
      <c r="G54" s="14"/>
      <c r="H54" s="2"/>
      <c r="I54" s="2"/>
      <c r="J54" s="2"/>
      <c r="K54" s="14"/>
      <c r="L54" s="2"/>
      <c r="M54" s="2"/>
    </row>
    <row r="55" spans="1:13" x14ac:dyDescent="0.2">
      <c r="A55" s="2" t="s">
        <v>321</v>
      </c>
      <c r="B55" s="2"/>
      <c r="C55" s="2"/>
      <c r="D55" s="2"/>
      <c r="E55" s="2" t="s">
        <v>322</v>
      </c>
      <c r="F55" s="33">
        <v>3</v>
      </c>
      <c r="G55" s="14"/>
      <c r="H55" s="42" t="s">
        <v>527</v>
      </c>
      <c r="I55" s="2"/>
      <c r="J55" s="2">
        <v>60</v>
      </c>
      <c r="K55" s="14"/>
      <c r="L55" s="2">
        <v>47</v>
      </c>
      <c r="M55" s="2"/>
    </row>
    <row r="56" spans="1:13" x14ac:dyDescent="0.2">
      <c r="A56" s="2"/>
      <c r="B56" s="2"/>
      <c r="C56" s="2"/>
      <c r="D56" s="2"/>
      <c r="E56" s="2"/>
      <c r="F56" s="33"/>
      <c r="G56" s="14"/>
      <c r="H56" s="2"/>
      <c r="I56" s="2"/>
      <c r="J56" s="2"/>
      <c r="K56" s="14"/>
      <c r="L56" s="2"/>
      <c r="M56" s="2"/>
    </row>
    <row r="57" spans="1:13" x14ac:dyDescent="0.2">
      <c r="A57" s="2" t="s">
        <v>323</v>
      </c>
      <c r="B57" s="2"/>
      <c r="C57" s="2"/>
      <c r="D57" s="2"/>
      <c r="E57" s="2"/>
      <c r="F57" s="33"/>
      <c r="G57" s="14"/>
      <c r="H57" s="2"/>
      <c r="I57" s="2"/>
      <c r="J57" s="2"/>
      <c r="K57" s="14"/>
      <c r="L57" s="2"/>
      <c r="M57" s="2"/>
    </row>
    <row r="58" spans="1:13" x14ac:dyDescent="0.2">
      <c r="A58" s="12" t="s">
        <v>324</v>
      </c>
      <c r="B58" s="12"/>
      <c r="C58" s="12"/>
      <c r="D58" s="12"/>
      <c r="E58" s="12" t="s">
        <v>325</v>
      </c>
      <c r="F58" s="84">
        <v>3</v>
      </c>
      <c r="G58" s="18"/>
      <c r="H58" s="2">
        <v>2</v>
      </c>
      <c r="I58" s="2"/>
      <c r="J58" s="12">
        <v>63</v>
      </c>
      <c r="K58" s="18"/>
      <c r="L58" s="12">
        <v>60</v>
      </c>
      <c r="M58" s="2"/>
    </row>
    <row r="59" spans="1:13" x14ac:dyDescent="0.2">
      <c r="A59" s="12" t="s">
        <v>528</v>
      </c>
      <c r="B59" s="12"/>
      <c r="C59" s="12"/>
      <c r="D59" s="12"/>
      <c r="E59" s="12"/>
      <c r="F59" s="31">
        <f>SUM(F12:F58)</f>
        <v>1450</v>
      </c>
      <c r="G59" s="31"/>
      <c r="H59" s="31">
        <f t="shared" ref="H59" si="0">SUM(H12:H58)</f>
        <v>785</v>
      </c>
      <c r="I59" s="31"/>
      <c r="J59" s="31">
        <f>SUM(J12:J58)</f>
        <v>10807</v>
      </c>
      <c r="K59" s="31"/>
      <c r="L59" s="31">
        <f t="shared" ref="L59" si="1">SUM(L12:L58)</f>
        <v>10231</v>
      </c>
      <c r="M59" s="2"/>
    </row>
    <row r="60" spans="1:13" x14ac:dyDescent="0.2">
      <c r="A60" s="2"/>
      <c r="B60" s="2"/>
      <c r="C60" s="2"/>
      <c r="D60" s="2"/>
      <c r="E60" s="2"/>
      <c r="F60" s="2"/>
      <c r="G60" s="2"/>
      <c r="H60" s="2"/>
      <c r="I60" s="2"/>
      <c r="J60" s="2"/>
      <c r="K60" s="2"/>
      <c r="L60" s="2"/>
      <c r="M60" s="2"/>
    </row>
    <row r="61" spans="1:13" ht="13.5" x14ac:dyDescent="0.2">
      <c r="A61" s="19" t="s">
        <v>460</v>
      </c>
      <c r="B61" s="2"/>
      <c r="C61" s="2"/>
      <c r="D61" s="2"/>
      <c r="E61" s="2"/>
      <c r="F61" s="2"/>
      <c r="G61" s="2"/>
      <c r="H61" s="2"/>
      <c r="I61" s="2"/>
      <c r="J61" s="2"/>
      <c r="K61" s="2"/>
      <c r="L61" s="2"/>
      <c r="M61" s="2"/>
    </row>
    <row r="62" spans="1:13" x14ac:dyDescent="0.2">
      <c r="A62" s="79" t="s">
        <v>458</v>
      </c>
      <c r="B62" s="2"/>
      <c r="C62" s="2"/>
      <c r="D62" s="2"/>
      <c r="E62" s="2"/>
      <c r="F62" s="2"/>
      <c r="G62" s="2"/>
      <c r="H62" s="2"/>
      <c r="I62" s="2"/>
      <c r="J62" s="2"/>
      <c r="K62" s="2"/>
      <c r="L62" s="2"/>
      <c r="M62" s="2"/>
    </row>
    <row r="63" spans="1:13" x14ac:dyDescent="0.2">
      <c r="A63" s="2" t="s">
        <v>545</v>
      </c>
      <c r="B63" s="2"/>
      <c r="C63" s="2"/>
      <c r="D63" s="2"/>
      <c r="E63" s="2"/>
      <c r="F63" s="2"/>
      <c r="G63" s="2"/>
      <c r="H63" s="2"/>
      <c r="I63" s="2"/>
      <c r="J63" s="2"/>
      <c r="K63" s="2"/>
      <c r="L63" s="2"/>
      <c r="M63" s="2"/>
    </row>
    <row r="64" spans="1:13" x14ac:dyDescent="0.2">
      <c r="A64" s="2" t="s">
        <v>488</v>
      </c>
      <c r="B64" s="2"/>
      <c r="C64" s="2"/>
      <c r="D64" s="2"/>
      <c r="E64" s="2"/>
      <c r="F64" s="2"/>
      <c r="G64" s="2"/>
      <c r="H64" s="2"/>
      <c r="I64" s="2"/>
      <c r="J64" s="2"/>
      <c r="K64" s="2"/>
      <c r="L64" s="2"/>
    </row>
    <row r="65" spans="9:9" x14ac:dyDescent="0.2">
      <c r="I65" s="97"/>
    </row>
  </sheetData>
  <pageMargins left="0.7" right="0.7" top="0.75" bottom="0.75" header="0.3" footer="0.3"/>
  <pageSetup paperSize="9" scale="8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8"/>
  <sheetViews>
    <sheetView showGridLines="0" zoomScaleNormal="100" zoomScaleSheetLayoutView="100" workbookViewId="0">
      <selection activeCell="O1" sqref="O1"/>
    </sheetView>
  </sheetViews>
  <sheetFormatPr defaultRowHeight="12.75" x14ac:dyDescent="0.2"/>
  <cols>
    <col min="1" max="1" width="2.42578125" customWidth="1"/>
    <col min="2" max="2" width="1" customWidth="1"/>
    <col min="3" max="3" width="7.140625" customWidth="1"/>
    <col min="4" max="4" width="36.7109375" customWidth="1"/>
    <col min="5" max="5" width="2.28515625" customWidth="1"/>
    <col min="6" max="6" width="7.85546875" customWidth="1"/>
    <col min="7" max="7" width="6.85546875" style="85" bestFit="1" customWidth="1"/>
    <col min="8" max="8" width="1.140625" style="85" bestFit="1" customWidth="1"/>
    <col min="9" max="9" width="6.85546875" style="85" bestFit="1" customWidth="1"/>
    <col min="10" max="10" width="1.140625" style="85" bestFit="1" customWidth="1"/>
    <col min="11" max="11" width="6.85546875" style="85" bestFit="1" customWidth="1"/>
    <col min="12" max="12" width="1.140625" style="85" bestFit="1" customWidth="1"/>
    <col min="13" max="13" width="6.85546875" style="45" bestFit="1" customWidth="1"/>
    <col min="14" max="14" width="1.140625" style="45" bestFit="1" customWidth="1"/>
    <col min="15" max="15" width="6.85546875" style="85" bestFit="1" customWidth="1"/>
  </cols>
  <sheetData>
    <row r="1" spans="1:15" s="1" customFormat="1" ht="12.75" customHeight="1" x14ac:dyDescent="0.2">
      <c r="A1" s="1" t="s">
        <v>326</v>
      </c>
      <c r="D1" s="1" t="s">
        <v>461</v>
      </c>
      <c r="G1" s="45"/>
      <c r="H1" s="45"/>
      <c r="I1" s="45"/>
      <c r="J1" s="45"/>
      <c r="K1" s="45"/>
      <c r="L1" s="45"/>
      <c r="M1" s="45"/>
      <c r="N1" s="45"/>
      <c r="O1" s="45"/>
    </row>
    <row r="2" spans="1:15" s="3" customFormat="1" ht="12.75" customHeight="1" x14ac:dyDescent="0.2">
      <c r="D2" s="1" t="s">
        <v>673</v>
      </c>
      <c r="G2" s="25"/>
      <c r="H2" s="25"/>
      <c r="I2" s="25"/>
      <c r="J2" s="25"/>
      <c r="K2" s="25"/>
      <c r="L2" s="25"/>
      <c r="M2" s="45"/>
      <c r="N2" s="45"/>
      <c r="O2" s="25"/>
    </row>
    <row r="3" spans="1:15" s="3" customFormat="1" ht="12.75" customHeight="1" x14ac:dyDescent="0.2">
      <c r="D3" s="3" t="s">
        <v>549</v>
      </c>
      <c r="G3" s="25"/>
      <c r="H3" s="25"/>
      <c r="I3" s="25"/>
      <c r="J3" s="25"/>
      <c r="K3" s="25"/>
      <c r="L3" s="25"/>
      <c r="M3" s="45"/>
      <c r="N3" s="45"/>
      <c r="O3" s="25"/>
    </row>
    <row r="4" spans="1:15" s="3" customFormat="1" ht="12.75" customHeight="1" x14ac:dyDescent="0.2">
      <c r="A4" s="11"/>
      <c r="B4" s="11"/>
      <c r="C4" s="11"/>
      <c r="D4" s="11"/>
      <c r="E4" s="11"/>
      <c r="G4" s="135"/>
      <c r="H4" s="25"/>
      <c r="I4" s="135"/>
      <c r="J4" s="135"/>
      <c r="K4" s="135"/>
      <c r="L4" s="135"/>
      <c r="M4" s="136"/>
      <c r="N4" s="136"/>
      <c r="O4" s="135"/>
    </row>
    <row r="5" spans="1:15" s="81" customFormat="1" ht="12.75" customHeight="1" x14ac:dyDescent="0.2">
      <c r="A5" s="13" t="s">
        <v>327</v>
      </c>
      <c r="B5" s="13"/>
      <c r="C5" s="13"/>
      <c r="D5" s="13"/>
      <c r="E5" s="13"/>
      <c r="F5" s="35"/>
      <c r="G5" s="46"/>
      <c r="H5" s="36"/>
      <c r="I5" s="46"/>
      <c r="J5" s="46"/>
      <c r="K5" s="46"/>
      <c r="L5" s="46"/>
      <c r="M5" s="47"/>
      <c r="N5" s="47"/>
      <c r="O5" s="46"/>
    </row>
    <row r="6" spans="1:15" s="81" customFormat="1" ht="12.75" customHeight="1" x14ac:dyDescent="0.2">
      <c r="A6" s="13" t="s">
        <v>328</v>
      </c>
      <c r="B6" s="13"/>
      <c r="C6" s="13"/>
      <c r="D6" s="13"/>
      <c r="E6" s="13"/>
      <c r="F6" s="13"/>
      <c r="G6" s="27"/>
      <c r="H6" s="27"/>
      <c r="I6" s="27"/>
      <c r="J6" s="27"/>
      <c r="K6" s="27"/>
      <c r="L6" s="46"/>
      <c r="M6" s="47"/>
      <c r="N6" s="47"/>
      <c r="O6" s="46"/>
    </row>
    <row r="7" spans="1:15" s="80" customFormat="1" ht="12.75" customHeight="1" x14ac:dyDescent="0.2">
      <c r="A7" s="12"/>
      <c r="B7" s="12"/>
      <c r="C7" s="12"/>
      <c r="D7" s="12"/>
      <c r="E7" s="12"/>
      <c r="F7" s="12"/>
      <c r="G7" s="48">
        <v>2012</v>
      </c>
      <c r="H7" s="48"/>
      <c r="I7" s="48">
        <v>2013</v>
      </c>
      <c r="J7" s="20"/>
      <c r="K7" s="20">
        <v>2014</v>
      </c>
      <c r="L7" s="20"/>
      <c r="M7" s="20">
        <v>2015</v>
      </c>
      <c r="N7" s="20"/>
      <c r="O7" s="20">
        <v>2016</v>
      </c>
    </row>
    <row r="8" spans="1:15" s="80" customFormat="1" ht="12.75" customHeight="1" x14ac:dyDescent="0.2">
      <c r="A8" s="50" t="s">
        <v>330</v>
      </c>
      <c r="B8" s="50"/>
      <c r="C8" s="50"/>
      <c r="D8" s="50"/>
      <c r="E8" s="33"/>
      <c r="F8" s="33"/>
      <c r="G8" s="42">
        <v>71</v>
      </c>
      <c r="H8" s="33"/>
      <c r="I8" s="42">
        <v>82</v>
      </c>
      <c r="J8" s="33"/>
      <c r="K8" s="42">
        <v>85</v>
      </c>
      <c r="L8" s="33"/>
      <c r="M8" s="42">
        <v>77</v>
      </c>
      <c r="N8" s="33"/>
      <c r="O8" s="42">
        <v>100</v>
      </c>
    </row>
    <row r="9" spans="1:15" s="82" customFormat="1" ht="12.75" customHeight="1" x14ac:dyDescent="0.2">
      <c r="A9" s="50" t="s">
        <v>550</v>
      </c>
      <c r="B9" s="50"/>
      <c r="C9" s="50"/>
      <c r="D9" s="50"/>
      <c r="E9" s="33"/>
      <c r="F9" s="33"/>
      <c r="G9" s="42" t="s">
        <v>329</v>
      </c>
      <c r="H9" s="33"/>
      <c r="I9" s="42" t="s">
        <v>329</v>
      </c>
      <c r="J9" s="33"/>
      <c r="K9" s="42" t="s">
        <v>329</v>
      </c>
      <c r="L9" s="33"/>
      <c r="M9" s="42" t="s">
        <v>329</v>
      </c>
      <c r="N9" s="33"/>
      <c r="O9" s="42">
        <v>71</v>
      </c>
    </row>
    <row r="10" spans="1:15" s="82" customFormat="1" ht="12.75" customHeight="1" x14ac:dyDescent="0.2">
      <c r="A10" s="50" t="s">
        <v>551</v>
      </c>
      <c r="B10" s="50"/>
      <c r="C10" s="50"/>
      <c r="D10" s="50"/>
      <c r="E10" s="33"/>
      <c r="F10" s="33"/>
      <c r="G10" s="42" t="s">
        <v>329</v>
      </c>
      <c r="H10" s="33"/>
      <c r="I10" s="42" t="s">
        <v>329</v>
      </c>
      <c r="J10" s="33"/>
      <c r="K10" s="42" t="s">
        <v>329</v>
      </c>
      <c r="L10" s="33"/>
      <c r="M10" s="42" t="s">
        <v>329</v>
      </c>
      <c r="N10" s="33"/>
      <c r="O10" s="42">
        <v>70</v>
      </c>
    </row>
    <row r="11" spans="1:15" s="82" customFormat="1" ht="12.75" customHeight="1" x14ac:dyDescent="0.2">
      <c r="A11" s="50" t="s">
        <v>552</v>
      </c>
      <c r="B11" s="50"/>
      <c r="C11" s="50"/>
      <c r="D11" s="50"/>
      <c r="E11" s="33"/>
      <c r="F11" s="33"/>
      <c r="G11" s="42">
        <v>6</v>
      </c>
      <c r="H11" s="33"/>
      <c r="I11" s="42">
        <v>5</v>
      </c>
      <c r="J11" s="33"/>
      <c r="K11" s="42">
        <v>5</v>
      </c>
      <c r="L11" s="33"/>
      <c r="M11" s="42">
        <v>9</v>
      </c>
      <c r="N11" s="33"/>
      <c r="O11" s="42">
        <v>12</v>
      </c>
    </row>
    <row r="12" spans="1:15" s="82" customFormat="1" ht="12.75" customHeight="1" x14ac:dyDescent="0.2">
      <c r="A12" s="50" t="s">
        <v>553</v>
      </c>
      <c r="B12" s="50"/>
      <c r="C12" s="50"/>
      <c r="D12" s="50"/>
      <c r="E12" s="33"/>
      <c r="F12" s="33"/>
      <c r="G12" s="42" t="s">
        <v>329</v>
      </c>
      <c r="H12" s="33"/>
      <c r="I12" s="42" t="s">
        <v>329</v>
      </c>
      <c r="J12" s="33"/>
      <c r="K12" s="42" t="s">
        <v>329</v>
      </c>
      <c r="L12" s="33"/>
      <c r="M12" s="42" t="s">
        <v>329</v>
      </c>
      <c r="N12" s="33"/>
      <c r="O12" s="42">
        <v>257</v>
      </c>
    </row>
    <row r="13" spans="1:15" s="82" customFormat="1" ht="12.75" customHeight="1" x14ac:dyDescent="0.2">
      <c r="A13" s="50" t="s">
        <v>554</v>
      </c>
      <c r="B13" s="50"/>
      <c r="C13" s="50"/>
      <c r="D13" s="50"/>
      <c r="E13" s="33"/>
      <c r="F13" s="33"/>
      <c r="G13" s="42">
        <v>171</v>
      </c>
      <c r="H13" s="33"/>
      <c r="I13" s="42">
        <v>206</v>
      </c>
      <c r="J13" s="33"/>
      <c r="K13" s="42">
        <v>220</v>
      </c>
      <c r="L13" s="33"/>
      <c r="M13" s="42">
        <v>193</v>
      </c>
      <c r="N13" s="33"/>
      <c r="O13" s="42">
        <v>239</v>
      </c>
    </row>
    <row r="14" spans="1:15" s="82" customFormat="1" ht="12.75" customHeight="1" x14ac:dyDescent="0.2">
      <c r="A14" s="50" t="s">
        <v>462</v>
      </c>
      <c r="B14" s="50"/>
      <c r="C14" s="50"/>
      <c r="D14" s="50"/>
      <c r="E14" s="33"/>
      <c r="F14" s="33"/>
      <c r="G14" s="42">
        <v>10</v>
      </c>
      <c r="H14" s="33"/>
      <c r="I14" s="42">
        <v>12</v>
      </c>
      <c r="J14" s="33"/>
      <c r="K14" s="42">
        <v>12</v>
      </c>
      <c r="L14" s="33"/>
      <c r="M14" s="42">
        <v>11</v>
      </c>
      <c r="N14" s="33"/>
      <c r="O14" s="42" t="s">
        <v>329</v>
      </c>
    </row>
    <row r="15" spans="1:15" s="82" customFormat="1" ht="12.75" customHeight="1" x14ac:dyDescent="0.2">
      <c r="A15" s="50" t="s">
        <v>332</v>
      </c>
      <c r="B15" s="50"/>
      <c r="C15" s="50"/>
      <c r="D15" s="50"/>
      <c r="E15" s="33"/>
      <c r="F15" s="33"/>
      <c r="G15" s="42">
        <v>28</v>
      </c>
      <c r="H15" s="33"/>
      <c r="I15" s="42">
        <v>26</v>
      </c>
      <c r="J15" s="33"/>
      <c r="K15" s="42">
        <v>30</v>
      </c>
      <c r="L15" s="33"/>
      <c r="M15" s="42">
        <v>33</v>
      </c>
      <c r="N15" s="33"/>
      <c r="O15" s="42">
        <v>18</v>
      </c>
    </row>
    <row r="16" spans="1:15" s="82" customFormat="1" ht="12.75" customHeight="1" x14ac:dyDescent="0.2">
      <c r="A16" s="50" t="s">
        <v>555</v>
      </c>
      <c r="B16" s="50"/>
      <c r="C16" s="50"/>
      <c r="D16" s="50"/>
      <c r="E16" s="33"/>
      <c r="F16" s="33"/>
      <c r="G16" s="42">
        <v>11</v>
      </c>
      <c r="H16" s="33"/>
      <c r="I16" s="42">
        <v>11</v>
      </c>
      <c r="J16" s="33"/>
      <c r="K16" s="42" t="s">
        <v>329</v>
      </c>
      <c r="L16" s="33"/>
      <c r="M16" s="42" t="s">
        <v>329</v>
      </c>
      <c r="N16" s="33"/>
      <c r="O16" s="42" t="s">
        <v>329</v>
      </c>
    </row>
    <row r="17" spans="1:15" s="82" customFormat="1" ht="12.75" customHeight="1" x14ac:dyDescent="0.2">
      <c r="A17" s="50" t="s">
        <v>556</v>
      </c>
      <c r="B17" s="50"/>
      <c r="C17" s="50"/>
      <c r="D17" s="50"/>
      <c r="E17" s="33"/>
      <c r="F17" s="33"/>
      <c r="G17" s="42">
        <v>5</v>
      </c>
      <c r="H17" s="33"/>
      <c r="I17" s="42">
        <v>6</v>
      </c>
      <c r="J17" s="33"/>
      <c r="K17" s="42">
        <v>6</v>
      </c>
      <c r="L17" s="33"/>
      <c r="M17" s="42">
        <v>6</v>
      </c>
      <c r="N17" s="33"/>
      <c r="O17" s="42">
        <v>7</v>
      </c>
    </row>
    <row r="18" spans="1:15" s="82" customFormat="1" ht="12.75" customHeight="1" x14ac:dyDescent="0.2">
      <c r="A18" s="50" t="s">
        <v>333</v>
      </c>
      <c r="B18" s="50"/>
      <c r="C18" s="50"/>
      <c r="D18" s="50"/>
      <c r="E18" s="33"/>
      <c r="F18" s="33"/>
      <c r="G18" s="42">
        <v>25</v>
      </c>
      <c r="H18" s="33"/>
      <c r="I18" s="42">
        <v>30</v>
      </c>
      <c r="J18" s="33"/>
      <c r="K18" s="42">
        <v>26</v>
      </c>
      <c r="L18" s="33"/>
      <c r="M18" s="42">
        <v>24</v>
      </c>
      <c r="N18" s="33"/>
      <c r="O18" s="42">
        <v>28</v>
      </c>
    </row>
    <row r="19" spans="1:15" s="82" customFormat="1" ht="12.75" customHeight="1" x14ac:dyDescent="0.2">
      <c r="A19" s="50" t="s">
        <v>463</v>
      </c>
      <c r="B19" s="50"/>
      <c r="C19" s="50"/>
      <c r="D19" s="50"/>
      <c r="E19" s="33"/>
      <c r="F19" s="33"/>
      <c r="G19" s="42">
        <v>6</v>
      </c>
      <c r="H19" s="33"/>
      <c r="I19" s="42">
        <v>6</v>
      </c>
      <c r="J19" s="33"/>
      <c r="K19" s="42">
        <v>9</v>
      </c>
      <c r="L19" s="33"/>
      <c r="M19" s="42">
        <v>15</v>
      </c>
      <c r="N19" s="33"/>
      <c r="O19" s="42">
        <v>64</v>
      </c>
    </row>
    <row r="20" spans="1:15" s="82" customFormat="1" ht="12.75" customHeight="1" x14ac:dyDescent="0.2">
      <c r="A20" s="50" t="s">
        <v>334</v>
      </c>
      <c r="B20" s="50"/>
      <c r="C20" s="50"/>
      <c r="D20" s="50"/>
      <c r="E20" s="33"/>
      <c r="F20" s="33"/>
      <c r="G20" s="42">
        <v>10</v>
      </c>
      <c r="H20" s="33"/>
      <c r="I20" s="42">
        <v>12</v>
      </c>
      <c r="J20" s="33"/>
      <c r="K20" s="42">
        <v>15</v>
      </c>
      <c r="L20" s="33"/>
      <c r="M20" s="42">
        <v>14</v>
      </c>
      <c r="N20" s="33"/>
      <c r="O20" s="42">
        <v>17</v>
      </c>
    </row>
    <row r="21" spans="1:15" s="82" customFormat="1" ht="12.75" customHeight="1" x14ac:dyDescent="0.2">
      <c r="A21" s="50" t="s">
        <v>335</v>
      </c>
      <c r="B21" s="50"/>
      <c r="C21" s="50"/>
      <c r="D21" s="50"/>
      <c r="E21" s="33"/>
      <c r="F21" s="33"/>
      <c r="G21" s="42">
        <v>14</v>
      </c>
      <c r="H21" s="33"/>
      <c r="I21" s="42">
        <v>12</v>
      </c>
      <c r="J21" s="33"/>
      <c r="K21" s="42">
        <v>12</v>
      </c>
      <c r="L21" s="33"/>
      <c r="M21" s="42">
        <v>13</v>
      </c>
      <c r="N21" s="33"/>
      <c r="O21" s="42">
        <v>10</v>
      </c>
    </row>
    <row r="22" spans="1:15" s="82" customFormat="1" ht="12.75" customHeight="1" x14ac:dyDescent="0.2">
      <c r="A22" s="50" t="s">
        <v>336</v>
      </c>
      <c r="B22" s="50"/>
      <c r="C22" s="50"/>
      <c r="D22" s="50"/>
      <c r="E22" s="33"/>
      <c r="F22" s="33"/>
      <c r="G22" s="42">
        <v>19</v>
      </c>
      <c r="H22" s="33"/>
      <c r="I22" s="42">
        <v>16</v>
      </c>
      <c r="J22" s="33"/>
      <c r="K22" s="42">
        <v>15</v>
      </c>
      <c r="L22" s="33"/>
      <c r="M22" s="42">
        <v>22</v>
      </c>
      <c r="N22" s="33"/>
      <c r="O22" s="42">
        <v>25</v>
      </c>
    </row>
    <row r="23" spans="1:15" s="82" customFormat="1" ht="12.75" customHeight="1" x14ac:dyDescent="0.2">
      <c r="A23" s="50" t="s">
        <v>337</v>
      </c>
      <c r="B23" s="50"/>
      <c r="C23" s="50"/>
      <c r="D23" s="50"/>
      <c r="E23" s="33"/>
      <c r="F23" s="33"/>
      <c r="G23" s="42">
        <v>391</v>
      </c>
      <c r="H23" s="33"/>
      <c r="I23" s="42">
        <v>400</v>
      </c>
      <c r="J23" s="33"/>
      <c r="K23" s="42">
        <v>377</v>
      </c>
      <c r="L23" s="33"/>
      <c r="M23" s="42">
        <v>236</v>
      </c>
      <c r="N23" s="33"/>
      <c r="O23" s="42" t="s">
        <v>329</v>
      </c>
    </row>
    <row r="24" spans="1:15" s="82" customFormat="1" ht="12.75" customHeight="1" x14ac:dyDescent="0.2">
      <c r="A24" s="50" t="s">
        <v>338</v>
      </c>
      <c r="B24" s="50"/>
      <c r="C24" s="50"/>
      <c r="D24" s="50"/>
      <c r="E24" s="33"/>
      <c r="F24" s="33"/>
      <c r="G24" s="42">
        <v>253</v>
      </c>
      <c r="H24" s="33"/>
      <c r="I24" s="42">
        <v>232</v>
      </c>
      <c r="J24" s="33"/>
      <c r="K24" s="42">
        <v>204</v>
      </c>
      <c r="L24" s="33"/>
      <c r="M24" s="42">
        <v>195</v>
      </c>
      <c r="N24" s="33"/>
      <c r="O24" s="42">
        <v>230</v>
      </c>
    </row>
    <row r="25" spans="1:15" s="82" customFormat="1" ht="12.75" customHeight="1" x14ac:dyDescent="0.2">
      <c r="A25" s="50" t="s">
        <v>339</v>
      </c>
      <c r="B25" s="50"/>
      <c r="C25" s="50"/>
      <c r="D25" s="50"/>
      <c r="E25" s="33"/>
      <c r="F25" s="33"/>
      <c r="G25" s="42">
        <v>9</v>
      </c>
      <c r="H25" s="33"/>
      <c r="I25" s="42">
        <v>9</v>
      </c>
      <c r="J25" s="33"/>
      <c r="K25" s="42">
        <v>10</v>
      </c>
      <c r="L25" s="33"/>
      <c r="M25" s="42">
        <v>9</v>
      </c>
      <c r="N25" s="33"/>
      <c r="O25" s="42">
        <v>9</v>
      </c>
    </row>
    <row r="26" spans="1:15" s="82" customFormat="1" ht="12.75" customHeight="1" x14ac:dyDescent="0.2">
      <c r="A26" s="50" t="s">
        <v>340</v>
      </c>
      <c r="B26" s="50"/>
      <c r="C26" s="50"/>
      <c r="D26" s="50"/>
      <c r="E26" s="33"/>
      <c r="F26" s="33"/>
      <c r="G26" s="42">
        <v>11</v>
      </c>
      <c r="H26" s="33"/>
      <c r="I26" s="42">
        <v>12</v>
      </c>
      <c r="J26" s="33"/>
      <c r="K26" s="42">
        <v>9</v>
      </c>
      <c r="L26" s="33"/>
      <c r="M26" s="42" t="s">
        <v>329</v>
      </c>
      <c r="N26" s="33"/>
      <c r="O26" s="42" t="s">
        <v>329</v>
      </c>
    </row>
    <row r="27" spans="1:15" s="82" customFormat="1" ht="12.75" customHeight="1" x14ac:dyDescent="0.2">
      <c r="A27" s="50" t="s">
        <v>341</v>
      </c>
      <c r="B27" s="50"/>
      <c r="C27" s="50"/>
      <c r="D27" s="50"/>
      <c r="E27" s="33"/>
      <c r="F27" s="33"/>
      <c r="G27" s="42">
        <v>244</v>
      </c>
      <c r="H27" s="33"/>
      <c r="I27" s="42">
        <v>216</v>
      </c>
      <c r="J27" s="33"/>
      <c r="K27" s="42">
        <v>182</v>
      </c>
      <c r="L27" s="33"/>
      <c r="M27" s="42">
        <v>171</v>
      </c>
      <c r="N27" s="33"/>
      <c r="O27" s="42">
        <v>115</v>
      </c>
    </row>
    <row r="28" spans="1:15" s="82" customFormat="1" ht="12.75" customHeight="1" x14ac:dyDescent="0.2">
      <c r="A28" s="50" t="s">
        <v>557</v>
      </c>
      <c r="B28" s="50"/>
      <c r="C28" s="50"/>
      <c r="D28" s="50"/>
      <c r="E28" s="33"/>
      <c r="F28" s="33"/>
      <c r="G28" s="106" t="s">
        <v>558</v>
      </c>
      <c r="H28" s="106"/>
      <c r="I28" s="106" t="s">
        <v>558</v>
      </c>
      <c r="J28" s="106"/>
      <c r="K28" s="106" t="s">
        <v>558</v>
      </c>
      <c r="L28" s="86"/>
      <c r="M28" s="49">
        <v>34</v>
      </c>
      <c r="N28" s="86"/>
      <c r="O28" s="49">
        <v>30</v>
      </c>
    </row>
    <row r="29" spans="1:15" s="82" customFormat="1" ht="12.75" customHeight="1" x14ac:dyDescent="0.2">
      <c r="A29" s="50" t="s">
        <v>464</v>
      </c>
      <c r="B29" s="50"/>
      <c r="C29" s="50"/>
      <c r="D29" s="50"/>
      <c r="E29" s="33"/>
      <c r="F29" s="33"/>
      <c r="G29" s="42">
        <v>40</v>
      </c>
      <c r="H29" s="33"/>
      <c r="I29" s="42">
        <v>46</v>
      </c>
      <c r="J29" s="33"/>
      <c r="K29" s="42">
        <v>55</v>
      </c>
      <c r="L29" s="33"/>
      <c r="M29" s="42">
        <v>63</v>
      </c>
      <c r="N29" s="33"/>
      <c r="O29" s="42" t="s">
        <v>329</v>
      </c>
    </row>
    <row r="30" spans="1:15" s="82" customFormat="1" ht="12.75" customHeight="1" x14ac:dyDescent="0.2">
      <c r="A30" s="50" t="s">
        <v>499</v>
      </c>
      <c r="B30" s="50"/>
      <c r="C30" s="50"/>
      <c r="D30" s="50"/>
      <c r="E30" s="33"/>
      <c r="F30" s="33"/>
      <c r="G30" s="23">
        <v>3964</v>
      </c>
      <c r="H30" s="33"/>
      <c r="I30" s="23">
        <v>3821</v>
      </c>
      <c r="J30" s="33"/>
      <c r="K30" s="23">
        <v>3748</v>
      </c>
      <c r="L30" s="33"/>
      <c r="M30" s="23">
        <v>3430</v>
      </c>
      <c r="N30" s="33"/>
      <c r="O30" s="23">
        <v>3693</v>
      </c>
    </row>
    <row r="31" spans="1:15" s="82" customFormat="1" ht="12.75" customHeight="1" x14ac:dyDescent="0.2">
      <c r="A31" s="50" t="s">
        <v>342</v>
      </c>
      <c r="B31" s="50"/>
      <c r="C31" s="50"/>
      <c r="D31" s="50"/>
      <c r="E31" s="42"/>
      <c r="F31" s="33"/>
      <c r="G31" s="42">
        <v>66</v>
      </c>
      <c r="H31" s="33"/>
      <c r="I31" s="42">
        <v>77</v>
      </c>
      <c r="J31" s="33"/>
      <c r="K31" s="42">
        <v>93</v>
      </c>
      <c r="L31" s="33"/>
      <c r="M31" s="42">
        <v>65</v>
      </c>
      <c r="N31" s="33"/>
      <c r="O31" s="42" t="s">
        <v>329</v>
      </c>
    </row>
    <row r="32" spans="1:15" s="82" customFormat="1" ht="12.75" customHeight="1" x14ac:dyDescent="0.2">
      <c r="A32" s="50" t="s">
        <v>500</v>
      </c>
      <c r="B32" s="50"/>
      <c r="C32" s="50"/>
      <c r="D32" s="50"/>
      <c r="E32" s="42"/>
      <c r="F32" s="33"/>
      <c r="G32" s="42" t="s">
        <v>329</v>
      </c>
      <c r="H32" s="33"/>
      <c r="I32" s="42" t="s">
        <v>329</v>
      </c>
      <c r="J32" s="33"/>
      <c r="K32" s="42" t="s">
        <v>329</v>
      </c>
      <c r="L32" s="33"/>
      <c r="M32" s="42">
        <v>40</v>
      </c>
      <c r="N32" s="33"/>
      <c r="O32" s="42">
        <v>50</v>
      </c>
    </row>
    <row r="33" spans="1:15" s="83" customFormat="1" ht="12.75" customHeight="1" x14ac:dyDescent="0.2">
      <c r="A33" s="50" t="s">
        <v>343</v>
      </c>
      <c r="B33" s="50"/>
      <c r="C33" s="50"/>
      <c r="D33" s="50"/>
      <c r="E33" s="42"/>
      <c r="F33" s="33"/>
      <c r="G33" s="42">
        <v>86</v>
      </c>
      <c r="H33" s="33"/>
      <c r="I33" s="42">
        <v>59</v>
      </c>
      <c r="J33" s="33"/>
      <c r="K33" s="42" t="s">
        <v>329</v>
      </c>
      <c r="L33" s="33"/>
      <c r="M33" s="42" t="s">
        <v>329</v>
      </c>
      <c r="N33" s="33"/>
      <c r="O33" s="42" t="s">
        <v>329</v>
      </c>
    </row>
    <row r="34" spans="1:15" s="82" customFormat="1" ht="12.75" customHeight="1" x14ac:dyDescent="0.2">
      <c r="A34" s="50" t="s">
        <v>559</v>
      </c>
      <c r="B34" s="50"/>
      <c r="C34" s="50"/>
      <c r="D34" s="50"/>
      <c r="E34" s="42"/>
      <c r="F34" s="33"/>
      <c r="G34" s="42" t="s">
        <v>329</v>
      </c>
      <c r="H34" s="33"/>
      <c r="I34" s="42" t="s">
        <v>329</v>
      </c>
      <c r="J34" s="33"/>
      <c r="K34" s="42" t="s">
        <v>329</v>
      </c>
      <c r="L34" s="33"/>
      <c r="M34" s="42" t="s">
        <v>329</v>
      </c>
      <c r="N34" s="33"/>
      <c r="O34" s="42">
        <v>14</v>
      </c>
    </row>
    <row r="35" spans="1:15" s="82" customFormat="1" ht="12.75" customHeight="1" x14ac:dyDescent="0.2">
      <c r="A35" s="50" t="s">
        <v>344</v>
      </c>
      <c r="B35" s="50"/>
      <c r="C35" s="50"/>
      <c r="D35" s="50"/>
      <c r="E35" s="33"/>
      <c r="F35" s="33"/>
      <c r="G35" s="42">
        <v>538</v>
      </c>
      <c r="H35" s="33"/>
      <c r="I35" s="42">
        <v>464</v>
      </c>
      <c r="J35" s="33"/>
      <c r="K35" s="42">
        <v>506</v>
      </c>
      <c r="L35" s="33"/>
      <c r="M35" s="42">
        <v>502</v>
      </c>
      <c r="N35" s="33"/>
      <c r="O35" s="42">
        <v>521</v>
      </c>
    </row>
    <row r="36" spans="1:15" s="82" customFormat="1" ht="12.75" customHeight="1" x14ac:dyDescent="0.2">
      <c r="A36" s="50" t="s">
        <v>345</v>
      </c>
      <c r="B36" s="50"/>
      <c r="C36" s="50"/>
      <c r="D36" s="50"/>
      <c r="E36" s="33"/>
      <c r="F36" s="33"/>
      <c r="G36" s="42">
        <v>11</v>
      </c>
      <c r="H36" s="33"/>
      <c r="I36" s="42">
        <v>11</v>
      </c>
      <c r="J36" s="33"/>
      <c r="K36" s="42">
        <v>10</v>
      </c>
      <c r="L36" s="33"/>
      <c r="M36" s="42">
        <v>14</v>
      </c>
      <c r="N36" s="33"/>
      <c r="O36" s="42" t="s">
        <v>329</v>
      </c>
    </row>
    <row r="37" spans="1:15" s="82" customFormat="1" ht="12.75" customHeight="1" x14ac:dyDescent="0.2">
      <c r="A37" s="50" t="s">
        <v>501</v>
      </c>
      <c r="B37" s="50"/>
      <c r="C37" s="50"/>
      <c r="D37" s="50"/>
      <c r="E37" s="33"/>
      <c r="F37" s="33"/>
      <c r="G37" s="42">
        <v>90</v>
      </c>
      <c r="H37" s="33"/>
      <c r="I37" s="42">
        <v>147</v>
      </c>
      <c r="J37" s="33"/>
      <c r="K37" s="42">
        <v>195</v>
      </c>
      <c r="L37" s="33"/>
      <c r="M37" s="106">
        <v>205</v>
      </c>
      <c r="N37" s="33"/>
      <c r="O37" s="42">
        <v>187</v>
      </c>
    </row>
    <row r="38" spans="1:15" s="82" customFormat="1" ht="12.75" customHeight="1" x14ac:dyDescent="0.2">
      <c r="A38" s="50" t="s">
        <v>502</v>
      </c>
      <c r="B38" s="50"/>
      <c r="C38" s="50"/>
      <c r="D38" s="50"/>
      <c r="E38" s="33"/>
      <c r="F38" s="33"/>
      <c r="G38" s="42">
        <v>7</v>
      </c>
      <c r="H38" s="33"/>
      <c r="I38" s="42">
        <v>7</v>
      </c>
      <c r="J38" s="33"/>
      <c r="K38" s="42">
        <v>9</v>
      </c>
      <c r="L38" s="33"/>
      <c r="M38" s="42" t="s">
        <v>329</v>
      </c>
      <c r="N38" s="33"/>
      <c r="O38" s="42" t="s">
        <v>329</v>
      </c>
    </row>
    <row r="39" spans="1:15" s="82" customFormat="1" ht="12.75" customHeight="1" x14ac:dyDescent="0.2">
      <c r="A39" s="11"/>
      <c r="B39" s="11"/>
      <c r="C39" s="11"/>
      <c r="D39" s="11"/>
      <c r="E39" s="11"/>
      <c r="F39" s="11"/>
      <c r="G39" s="135"/>
      <c r="H39" s="135"/>
      <c r="I39" s="137"/>
      <c r="J39" s="135"/>
      <c r="K39" s="137"/>
      <c r="L39" s="135"/>
      <c r="M39" s="137"/>
      <c r="N39" s="135"/>
      <c r="O39" s="137"/>
    </row>
    <row r="40" spans="1:15" ht="12.75" customHeight="1" x14ac:dyDescent="0.2">
      <c r="A40" s="13" t="s">
        <v>560</v>
      </c>
      <c r="B40" s="13"/>
      <c r="C40" s="13"/>
      <c r="D40" s="13"/>
      <c r="E40" s="13"/>
      <c r="F40" s="13"/>
      <c r="G40" s="42" t="s">
        <v>329</v>
      </c>
      <c r="H40" s="138"/>
      <c r="I40" s="42" t="s">
        <v>329</v>
      </c>
      <c r="J40" s="138"/>
      <c r="K40" s="42" t="s">
        <v>329</v>
      </c>
      <c r="L40" s="138"/>
      <c r="M40" s="42" t="s">
        <v>329</v>
      </c>
      <c r="N40" s="138"/>
      <c r="O40" s="140">
        <v>1085</v>
      </c>
    </row>
    <row r="41" spans="1:15" ht="12.75" customHeight="1" x14ac:dyDescent="0.2">
      <c r="A41" s="33" t="s">
        <v>670</v>
      </c>
      <c r="B41" s="33"/>
      <c r="C41" s="33"/>
      <c r="D41" s="33"/>
      <c r="E41" s="33"/>
      <c r="F41" s="33"/>
      <c r="G41" s="106" t="s">
        <v>558</v>
      </c>
      <c r="H41" s="52"/>
      <c r="I41" s="49">
        <v>14140</v>
      </c>
      <c r="J41" s="52"/>
      <c r="K41" s="49">
        <v>14716</v>
      </c>
      <c r="L41" s="52"/>
      <c r="M41" s="106" t="s">
        <v>558</v>
      </c>
      <c r="N41" s="52"/>
      <c r="O41" s="49">
        <v>15465</v>
      </c>
    </row>
    <row r="42" spans="1:15" ht="12.75" customHeight="1" x14ac:dyDescent="0.2">
      <c r="A42" s="40" t="s">
        <v>669</v>
      </c>
      <c r="B42" s="40"/>
      <c r="C42" s="40"/>
      <c r="D42" s="40"/>
      <c r="E42" s="40"/>
      <c r="F42" s="40"/>
      <c r="G42" s="51">
        <v>14897</v>
      </c>
      <c r="H42" s="53"/>
      <c r="I42" s="51">
        <v>14127</v>
      </c>
      <c r="J42" s="53"/>
      <c r="K42" s="51">
        <v>12329</v>
      </c>
      <c r="L42" s="53"/>
      <c r="M42" s="51">
        <v>11288</v>
      </c>
      <c r="N42" s="53"/>
      <c r="O42" s="51">
        <v>10710</v>
      </c>
    </row>
    <row r="43" spans="1:15" ht="12.75" customHeight="1" x14ac:dyDescent="0.2">
      <c r="A43" s="41"/>
      <c r="B43" s="41"/>
      <c r="C43" s="41"/>
      <c r="D43" s="41"/>
      <c r="E43" s="41"/>
      <c r="F43" s="41"/>
      <c r="G43" s="193"/>
      <c r="H43" s="194"/>
      <c r="I43" s="193"/>
      <c r="J43" s="194"/>
      <c r="K43" s="193"/>
      <c r="L43" s="194"/>
      <c r="M43" s="193"/>
      <c r="N43" s="194"/>
      <c r="O43" s="193"/>
    </row>
    <row r="44" spans="1:15" x14ac:dyDescent="0.2">
      <c r="A44" s="33" t="s">
        <v>727</v>
      </c>
      <c r="B44" s="33"/>
      <c r="C44" s="33"/>
      <c r="D44" s="33"/>
      <c r="E44" s="33"/>
      <c r="F44" s="33"/>
      <c r="G44" s="23"/>
      <c r="H44" s="42"/>
      <c r="I44" s="23"/>
      <c r="J44" s="23"/>
      <c r="K44" s="23"/>
      <c r="L44" s="23"/>
      <c r="M44" s="52"/>
      <c r="N44" s="52"/>
      <c r="O44" s="49"/>
    </row>
    <row r="45" spans="1:15" x14ac:dyDescent="0.2">
      <c r="A45" s="141" t="s">
        <v>561</v>
      </c>
      <c r="B45" s="141"/>
      <c r="C45" s="141"/>
      <c r="E45" s="33"/>
      <c r="F45" s="33"/>
      <c r="G45" s="23"/>
      <c r="H45" s="42"/>
      <c r="I45" s="23"/>
      <c r="J45" s="23"/>
      <c r="K45" s="23"/>
      <c r="L45" s="23"/>
      <c r="M45" s="52"/>
      <c r="N45" s="52"/>
      <c r="O45" s="49"/>
    </row>
    <row r="46" spans="1:15" ht="13.5" x14ac:dyDescent="0.2">
      <c r="A46" s="43" t="s">
        <v>671</v>
      </c>
      <c r="B46" s="33"/>
      <c r="C46" s="33"/>
      <c r="D46" s="33"/>
      <c r="E46" s="33"/>
      <c r="F46" s="33"/>
      <c r="G46" s="23"/>
      <c r="H46" s="42"/>
      <c r="I46" s="23"/>
      <c r="J46" s="23"/>
      <c r="K46" s="23"/>
      <c r="L46" s="23"/>
      <c r="M46" s="52"/>
      <c r="N46" s="52"/>
      <c r="O46" s="49"/>
    </row>
    <row r="47" spans="1:15" ht="13.5" x14ac:dyDescent="0.2">
      <c r="A47" s="43" t="s">
        <v>465</v>
      </c>
      <c r="B47" s="2"/>
      <c r="C47" s="2"/>
      <c r="D47" s="2"/>
      <c r="E47" s="2"/>
      <c r="F47" s="2"/>
      <c r="G47" s="24"/>
      <c r="H47" s="24"/>
      <c r="I47" s="24"/>
      <c r="J47" s="24"/>
      <c r="K47" s="24"/>
      <c r="L47" s="24"/>
      <c r="M47" s="87"/>
      <c r="N47" s="87"/>
      <c r="O47" s="24"/>
    </row>
    <row r="48" spans="1:15" x14ac:dyDescent="0.2">
      <c r="A48" s="139" t="s">
        <v>672</v>
      </c>
      <c r="B48" s="3"/>
      <c r="C48" s="3"/>
      <c r="D48" s="3"/>
      <c r="E48" s="3"/>
      <c r="F48" s="3"/>
      <c r="G48" s="25"/>
      <c r="H48" s="25"/>
      <c r="I48" s="25"/>
      <c r="J48" s="25"/>
      <c r="K48" s="25"/>
      <c r="L48" s="25"/>
      <c r="O48" s="25"/>
    </row>
  </sheetData>
  <pageMargins left="0.7" right="0.7" top="0.75" bottom="0.75" header="0.3" footer="0.3"/>
  <pageSetup paperSize="9" scale="91"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2"/>
  <sheetViews>
    <sheetView showGridLines="0" zoomScaleNormal="100" zoomScaleSheetLayoutView="100" workbookViewId="0">
      <selection activeCell="M1" sqref="M1"/>
    </sheetView>
  </sheetViews>
  <sheetFormatPr defaultRowHeight="12" x14ac:dyDescent="0.2"/>
  <cols>
    <col min="1" max="1" width="9.7109375" style="69" customWidth="1"/>
    <col min="2" max="2" width="12.85546875" style="69" customWidth="1"/>
    <col min="3" max="3" width="0.85546875" style="69" customWidth="1"/>
    <col min="4" max="4" width="13" style="69" customWidth="1"/>
    <col min="5" max="5" width="0.85546875" style="69" customWidth="1"/>
    <col min="6" max="6" width="12.7109375" style="69" customWidth="1"/>
    <col min="7" max="7" width="0.85546875" style="69" customWidth="1"/>
    <col min="8" max="8" width="8.7109375" style="69" customWidth="1"/>
    <col min="9" max="9" width="1.85546875" style="69" customWidth="1"/>
    <col min="10" max="10" width="12.42578125" style="69" customWidth="1"/>
    <col min="11" max="11" width="0.85546875" style="69" customWidth="1"/>
    <col min="12" max="12" width="11.5703125" style="69" customWidth="1"/>
    <col min="13" max="13" width="0.85546875" style="69" customWidth="1"/>
    <col min="14" max="14" width="10.7109375" style="69" customWidth="1"/>
    <col min="15" max="15" width="9.42578125" style="69" bestFit="1" customWidth="1"/>
    <col min="16" max="16" width="11.28515625" style="69" bestFit="1" customWidth="1"/>
    <col min="17" max="17" width="9.42578125" style="69" bestFit="1" customWidth="1"/>
    <col min="18" max="18" width="11.140625" style="69" bestFit="1" customWidth="1"/>
    <col min="19" max="19" width="9.28515625" style="69" bestFit="1" customWidth="1"/>
    <col min="20" max="16384" width="9.140625" style="69"/>
  </cols>
  <sheetData>
    <row r="1" spans="1:14" s="62" customFormat="1" ht="12.75" customHeight="1" x14ac:dyDescent="0.2">
      <c r="A1" s="1" t="s">
        <v>0</v>
      </c>
      <c r="B1" s="1" t="s">
        <v>674</v>
      </c>
      <c r="C1" s="1"/>
      <c r="D1" s="1"/>
      <c r="E1" s="1"/>
      <c r="F1" s="1"/>
      <c r="G1" s="1"/>
      <c r="H1" s="1"/>
      <c r="I1" s="1"/>
      <c r="J1" s="1"/>
      <c r="K1" s="1"/>
      <c r="L1" s="1"/>
      <c r="M1" s="1"/>
      <c r="N1" s="1"/>
    </row>
    <row r="2" spans="1:14" s="62" customFormat="1" ht="12.75" customHeight="1" x14ac:dyDescent="0.2">
      <c r="A2" s="1"/>
      <c r="B2" s="1" t="s">
        <v>562</v>
      </c>
      <c r="C2" s="1"/>
      <c r="D2" s="1"/>
      <c r="E2" s="1"/>
      <c r="F2" s="1"/>
      <c r="G2" s="1"/>
      <c r="H2" s="1"/>
      <c r="I2" s="1"/>
      <c r="J2" s="1"/>
      <c r="K2" s="1"/>
      <c r="L2" s="1"/>
      <c r="M2" s="1"/>
      <c r="N2" s="1"/>
    </row>
    <row r="3" spans="1:14" s="63" customFormat="1" ht="12.75" customHeight="1" x14ac:dyDescent="0.2">
      <c r="A3" s="3"/>
      <c r="B3" s="3" t="s">
        <v>675</v>
      </c>
      <c r="C3" s="3"/>
      <c r="D3" s="3"/>
      <c r="E3" s="3"/>
      <c r="F3" s="3"/>
      <c r="G3" s="3"/>
      <c r="H3" s="3"/>
      <c r="I3" s="3"/>
      <c r="J3" s="3"/>
      <c r="K3" s="3"/>
      <c r="L3" s="3"/>
      <c r="M3" s="3"/>
      <c r="N3" s="3"/>
    </row>
    <row r="4" spans="1:14" s="63" customFormat="1" ht="12.75" customHeight="1" x14ac:dyDescent="0.2">
      <c r="A4" s="3"/>
      <c r="B4" s="3" t="s">
        <v>563</v>
      </c>
      <c r="C4" s="3"/>
      <c r="D4" s="3"/>
      <c r="E4" s="3"/>
      <c r="F4" s="3"/>
      <c r="G4" s="3"/>
      <c r="H4" s="3"/>
      <c r="I4" s="3"/>
      <c r="J4" s="3"/>
      <c r="K4" s="3"/>
      <c r="L4" s="3"/>
      <c r="M4" s="3"/>
      <c r="N4" s="3"/>
    </row>
    <row r="5" spans="1:14" ht="12.75" customHeight="1" x14ac:dyDescent="0.2">
      <c r="A5" s="11"/>
      <c r="B5" s="11"/>
      <c r="C5" s="11"/>
      <c r="D5" s="11"/>
      <c r="E5" s="11"/>
      <c r="F5" s="11"/>
      <c r="G5" s="11"/>
      <c r="H5" s="11"/>
      <c r="I5" s="11"/>
      <c r="J5" s="11"/>
      <c r="K5" s="11"/>
      <c r="L5" s="11"/>
      <c r="M5" s="11"/>
      <c r="N5" s="11"/>
    </row>
    <row r="6" spans="1:14" ht="12.75" customHeight="1" x14ac:dyDescent="0.2">
      <c r="A6" s="2" t="s">
        <v>1</v>
      </c>
      <c r="B6" s="2" t="s">
        <v>2</v>
      </c>
      <c r="C6" s="2"/>
      <c r="D6" s="2"/>
      <c r="E6" s="2"/>
      <c r="F6" s="2"/>
      <c r="G6" s="2"/>
      <c r="H6" s="2"/>
      <c r="I6" s="2"/>
      <c r="J6" s="2" t="s">
        <v>141</v>
      </c>
      <c r="K6" s="2"/>
      <c r="L6" s="2"/>
      <c r="M6" s="2"/>
      <c r="N6" s="2"/>
    </row>
    <row r="7" spans="1:14" ht="12.75" customHeight="1" x14ac:dyDescent="0.2">
      <c r="A7" s="2" t="s">
        <v>3</v>
      </c>
      <c r="B7" s="12" t="s">
        <v>4</v>
      </c>
      <c r="C7" s="12"/>
      <c r="D7" s="12"/>
      <c r="E7" s="12"/>
      <c r="F7" s="12"/>
      <c r="G7" s="12"/>
      <c r="H7" s="12"/>
      <c r="I7" s="2"/>
      <c r="J7" s="12" t="s">
        <v>564</v>
      </c>
      <c r="K7" s="12"/>
      <c r="L7" s="12"/>
      <c r="M7" s="12"/>
      <c r="N7" s="12"/>
    </row>
    <row r="8" spans="1:14" ht="12.75" customHeight="1" x14ac:dyDescent="0.2">
      <c r="A8" s="2"/>
      <c r="B8" s="2" t="s">
        <v>5</v>
      </c>
      <c r="C8" s="2"/>
      <c r="D8" s="2"/>
      <c r="E8" s="2"/>
      <c r="F8" s="2" t="s">
        <v>6</v>
      </c>
      <c r="G8" s="2"/>
      <c r="H8" s="2" t="s">
        <v>7</v>
      </c>
      <c r="I8" s="2"/>
      <c r="J8" s="2" t="s">
        <v>5</v>
      </c>
      <c r="K8" s="2"/>
      <c r="L8" s="2"/>
      <c r="M8" s="2"/>
      <c r="N8" s="2" t="s">
        <v>7</v>
      </c>
    </row>
    <row r="9" spans="1:14" ht="12.75" customHeight="1" x14ac:dyDescent="0.2">
      <c r="A9" s="2"/>
      <c r="B9" s="2" t="s">
        <v>8</v>
      </c>
      <c r="C9" s="2"/>
      <c r="D9" s="2"/>
      <c r="E9" s="2"/>
      <c r="F9" s="2" t="s">
        <v>9</v>
      </c>
      <c r="G9" s="2"/>
      <c r="H9" s="2" t="s">
        <v>10</v>
      </c>
      <c r="I9" s="2"/>
      <c r="J9" s="2" t="s">
        <v>8</v>
      </c>
      <c r="K9" s="2"/>
      <c r="L9" s="2"/>
      <c r="M9" s="2"/>
      <c r="N9" s="2" t="s">
        <v>10</v>
      </c>
    </row>
    <row r="10" spans="1:14" ht="12.75" customHeight="1" x14ac:dyDescent="0.2">
      <c r="A10" s="2"/>
      <c r="B10" s="12" t="s">
        <v>11</v>
      </c>
      <c r="C10" s="12"/>
      <c r="D10" s="12"/>
      <c r="E10" s="2"/>
      <c r="F10" s="2" t="s">
        <v>12</v>
      </c>
      <c r="G10" s="2"/>
      <c r="H10" s="2"/>
      <c r="I10" s="2"/>
      <c r="J10" s="12" t="s">
        <v>11</v>
      </c>
      <c r="K10" s="12"/>
      <c r="L10" s="12"/>
      <c r="M10" s="13"/>
      <c r="N10" s="2"/>
    </row>
    <row r="11" spans="1:14" ht="12.75" customHeight="1" x14ac:dyDescent="0.2">
      <c r="A11" s="2"/>
      <c r="B11" s="2" t="s">
        <v>13</v>
      </c>
      <c r="C11" s="2"/>
      <c r="D11" s="2" t="s">
        <v>14</v>
      </c>
      <c r="E11" s="2"/>
      <c r="F11" s="2" t="s">
        <v>15</v>
      </c>
      <c r="G11" s="2"/>
      <c r="H11" s="2"/>
      <c r="I11" s="2"/>
      <c r="J11" s="2" t="s">
        <v>13</v>
      </c>
      <c r="K11" s="2"/>
      <c r="L11" s="2" t="s">
        <v>14</v>
      </c>
      <c r="M11" s="2"/>
      <c r="N11" s="2"/>
    </row>
    <row r="12" spans="1:14" ht="12.75" customHeight="1" x14ac:dyDescent="0.2">
      <c r="A12" s="12"/>
      <c r="B12" s="12" t="s">
        <v>16</v>
      </c>
      <c r="C12" s="12"/>
      <c r="D12" s="12" t="s">
        <v>17</v>
      </c>
      <c r="E12" s="12"/>
      <c r="F12" s="12"/>
      <c r="G12" s="12"/>
      <c r="H12" s="12"/>
      <c r="I12" s="12"/>
      <c r="J12" s="12" t="s">
        <v>16</v>
      </c>
      <c r="K12" s="12"/>
      <c r="L12" s="12" t="s">
        <v>17</v>
      </c>
      <c r="M12" s="12"/>
      <c r="N12" s="12"/>
    </row>
    <row r="13" spans="1:14" ht="12.75" customHeight="1" x14ac:dyDescent="0.2">
      <c r="A13" s="2"/>
      <c r="B13" s="2"/>
      <c r="C13" s="2"/>
      <c r="D13" s="2"/>
      <c r="E13" s="2"/>
      <c r="F13" s="2"/>
      <c r="G13" s="2"/>
      <c r="H13" s="2"/>
      <c r="I13" s="2"/>
      <c r="J13" s="2"/>
      <c r="K13" s="2"/>
      <c r="L13" s="2"/>
      <c r="M13" s="2"/>
      <c r="N13" s="2"/>
    </row>
    <row r="14" spans="1:14" ht="12.75" customHeight="1" x14ac:dyDescent="0.2">
      <c r="A14" s="142">
        <v>1976</v>
      </c>
      <c r="B14" s="14">
        <v>40099</v>
      </c>
      <c r="C14" s="2"/>
      <c r="D14" s="14">
        <v>79530</v>
      </c>
      <c r="E14" s="14"/>
      <c r="F14" s="14">
        <v>223360</v>
      </c>
      <c r="G14" s="14"/>
      <c r="H14" s="14">
        <f t="shared" ref="H14:H54" si="0">SUM(B14+D14+F14)</f>
        <v>342989</v>
      </c>
      <c r="I14" s="14"/>
      <c r="J14" s="14">
        <v>4316060</v>
      </c>
      <c r="K14" s="14"/>
      <c r="L14" s="14">
        <v>2175066</v>
      </c>
      <c r="M14" s="14"/>
      <c r="N14" s="14">
        <f t="shared" ref="N14:N54" si="1">SUM(J14:L14)</f>
        <v>6491126</v>
      </c>
    </row>
    <row r="15" spans="1:14" ht="12.75" customHeight="1" x14ac:dyDescent="0.2">
      <c r="A15" s="142">
        <v>1977</v>
      </c>
      <c r="B15" s="14">
        <v>40719</v>
      </c>
      <c r="C15" s="2"/>
      <c r="D15" s="14">
        <v>80900</v>
      </c>
      <c r="E15" s="14"/>
      <c r="F15" s="14">
        <v>211718</v>
      </c>
      <c r="G15" s="14"/>
      <c r="H15" s="14">
        <f t="shared" si="0"/>
        <v>333337</v>
      </c>
      <c r="I15" s="14"/>
      <c r="J15" s="14">
        <v>4703185</v>
      </c>
      <c r="K15" s="14"/>
      <c r="L15" s="14">
        <v>2056680</v>
      </c>
      <c r="M15" s="14"/>
      <c r="N15" s="14">
        <f t="shared" si="1"/>
        <v>6759865</v>
      </c>
    </row>
    <row r="16" spans="1:14" ht="12.75" customHeight="1" x14ac:dyDescent="0.2">
      <c r="A16" s="142">
        <v>1978</v>
      </c>
      <c r="B16" s="14">
        <v>42400</v>
      </c>
      <c r="C16" s="2"/>
      <c r="D16" s="14">
        <v>81741</v>
      </c>
      <c r="E16" s="14"/>
      <c r="F16" s="14">
        <v>197438</v>
      </c>
      <c r="G16" s="14"/>
      <c r="H16" s="14">
        <f t="shared" si="0"/>
        <v>321579</v>
      </c>
      <c r="I16" s="14"/>
      <c r="J16" s="14">
        <v>5195205</v>
      </c>
      <c r="K16" s="14"/>
      <c r="L16" s="14">
        <v>2449667</v>
      </c>
      <c r="M16" s="14"/>
      <c r="N16" s="14">
        <f t="shared" si="1"/>
        <v>7644872</v>
      </c>
    </row>
    <row r="17" spans="1:14" ht="12.75" customHeight="1" x14ac:dyDescent="0.2">
      <c r="A17" s="142">
        <v>1979</v>
      </c>
      <c r="B17" s="14">
        <v>43722</v>
      </c>
      <c r="C17" s="2"/>
      <c r="D17" s="14">
        <v>96187</v>
      </c>
      <c r="E17" s="14"/>
      <c r="F17" s="14">
        <v>203717</v>
      </c>
      <c r="G17" s="14"/>
      <c r="H17" s="14">
        <f t="shared" si="0"/>
        <v>343626</v>
      </c>
      <c r="I17" s="14"/>
      <c r="J17" s="14">
        <v>5324076</v>
      </c>
      <c r="K17" s="14"/>
      <c r="L17" s="14">
        <v>3154144</v>
      </c>
      <c r="M17" s="14"/>
      <c r="N17" s="14">
        <f t="shared" si="1"/>
        <v>8478220</v>
      </c>
    </row>
    <row r="18" spans="1:14" ht="12.75" customHeight="1" x14ac:dyDescent="0.2">
      <c r="A18" s="142">
        <v>1980</v>
      </c>
      <c r="B18" s="14">
        <v>40504</v>
      </c>
      <c r="C18" s="2"/>
      <c r="D18" s="14">
        <v>99226</v>
      </c>
      <c r="E18" s="14"/>
      <c r="F18" s="14">
        <v>196092</v>
      </c>
      <c r="G18" s="14"/>
      <c r="H18" s="14">
        <f t="shared" si="0"/>
        <v>335822</v>
      </c>
      <c r="I18" s="14"/>
      <c r="J18" s="14">
        <v>4718489</v>
      </c>
      <c r="K18" s="14"/>
      <c r="L18" s="14">
        <v>3240481</v>
      </c>
      <c r="M18" s="14"/>
      <c r="N18" s="14">
        <f t="shared" si="1"/>
        <v>7958970</v>
      </c>
    </row>
    <row r="19" spans="1:14" ht="12.75" customHeight="1" x14ac:dyDescent="0.2">
      <c r="A19" s="142">
        <v>1981</v>
      </c>
      <c r="B19" s="14">
        <v>41811</v>
      </c>
      <c r="C19" s="2"/>
      <c r="D19" s="14">
        <v>109994</v>
      </c>
      <c r="E19" s="14"/>
      <c r="F19" s="14">
        <v>199008</v>
      </c>
      <c r="G19" s="14"/>
      <c r="H19" s="14">
        <f t="shared" si="0"/>
        <v>350813</v>
      </c>
      <c r="I19" s="14"/>
      <c r="J19" s="14">
        <v>4986899</v>
      </c>
      <c r="K19" s="14"/>
      <c r="L19" s="14">
        <v>3729093</v>
      </c>
      <c r="M19" s="14"/>
      <c r="N19" s="14">
        <f t="shared" si="1"/>
        <v>8715992</v>
      </c>
    </row>
    <row r="20" spans="1:14" ht="12.75" customHeight="1" x14ac:dyDescent="0.2">
      <c r="A20" s="142">
        <v>1982</v>
      </c>
      <c r="B20" s="14">
        <v>41603</v>
      </c>
      <c r="C20" s="2"/>
      <c r="D20" s="14">
        <v>119606</v>
      </c>
      <c r="E20" s="14"/>
      <c r="F20" s="14">
        <v>194605</v>
      </c>
      <c r="G20" s="14"/>
      <c r="H20" s="14">
        <f t="shared" si="0"/>
        <v>355814</v>
      </c>
      <c r="I20" s="14"/>
      <c r="J20" s="14">
        <v>5148718</v>
      </c>
      <c r="K20" s="14"/>
      <c r="L20" s="14">
        <v>4230747</v>
      </c>
      <c r="M20" s="14"/>
      <c r="N20" s="14">
        <f t="shared" si="1"/>
        <v>9379465</v>
      </c>
    </row>
    <row r="21" spans="1:14" ht="12.75" customHeight="1" x14ac:dyDescent="0.2">
      <c r="A21" s="142">
        <v>1983</v>
      </c>
      <c r="B21" s="14">
        <v>43443</v>
      </c>
      <c r="C21" s="2"/>
      <c r="D21" s="14">
        <v>125912</v>
      </c>
      <c r="E21" s="14"/>
      <c r="F21" s="14">
        <v>187337</v>
      </c>
      <c r="G21" s="14"/>
      <c r="H21" s="14">
        <f t="shared" si="0"/>
        <v>356692</v>
      </c>
      <c r="I21" s="14"/>
      <c r="J21" s="14">
        <v>4854640</v>
      </c>
      <c r="K21" s="14"/>
      <c r="L21" s="14">
        <v>4707323</v>
      </c>
      <c r="M21" s="14"/>
      <c r="N21" s="14">
        <f t="shared" si="1"/>
        <v>9561963</v>
      </c>
    </row>
    <row r="22" spans="1:14" ht="12.75" customHeight="1" x14ac:dyDescent="0.2">
      <c r="A22" s="142">
        <v>1984</v>
      </c>
      <c r="B22" s="14">
        <v>44470</v>
      </c>
      <c r="C22" s="2"/>
      <c r="D22" s="14">
        <v>143937</v>
      </c>
      <c r="E22" s="14"/>
      <c r="F22" s="14">
        <v>203141</v>
      </c>
      <c r="G22" s="14"/>
      <c r="H22" s="14">
        <f t="shared" si="0"/>
        <v>391548</v>
      </c>
      <c r="I22" s="14"/>
      <c r="J22" s="14">
        <v>5283554</v>
      </c>
      <c r="K22" s="14"/>
      <c r="L22" s="14">
        <v>5389320</v>
      </c>
      <c r="M22" s="14"/>
      <c r="N22" s="14">
        <f t="shared" si="1"/>
        <v>10672874</v>
      </c>
    </row>
    <row r="23" spans="1:14" ht="12.75" customHeight="1" x14ac:dyDescent="0.2">
      <c r="A23" s="142">
        <v>1985</v>
      </c>
      <c r="B23" s="14">
        <v>44414</v>
      </c>
      <c r="C23" s="2"/>
      <c r="D23" s="14">
        <v>151204</v>
      </c>
      <c r="E23" s="14"/>
      <c r="F23" s="14">
        <v>214908</v>
      </c>
      <c r="G23" s="14"/>
      <c r="H23" s="14">
        <f t="shared" si="0"/>
        <v>410526</v>
      </c>
      <c r="I23" s="14"/>
      <c r="J23" s="14">
        <v>5356072</v>
      </c>
      <c r="K23" s="14"/>
      <c r="L23" s="14">
        <v>5644831</v>
      </c>
      <c r="M23" s="14"/>
      <c r="N23" s="14">
        <f t="shared" si="1"/>
        <v>11000903</v>
      </c>
    </row>
    <row r="24" spans="1:14" ht="12.75" customHeight="1" x14ac:dyDescent="0.2">
      <c r="A24" s="142">
        <v>1986</v>
      </c>
      <c r="B24" s="14">
        <v>50442</v>
      </c>
      <c r="C24" s="2"/>
      <c r="D24" s="14">
        <v>172030</v>
      </c>
      <c r="E24" s="14"/>
      <c r="F24" s="14">
        <v>199787</v>
      </c>
      <c r="G24" s="14"/>
      <c r="H24" s="14">
        <f t="shared" si="0"/>
        <v>422259</v>
      </c>
      <c r="I24" s="14"/>
      <c r="J24" s="14">
        <v>6164969</v>
      </c>
      <c r="K24" s="14"/>
      <c r="L24" s="14">
        <v>6553411</v>
      </c>
      <c r="M24" s="14"/>
      <c r="N24" s="14">
        <f t="shared" si="1"/>
        <v>12718380</v>
      </c>
    </row>
    <row r="25" spans="1:14" ht="12.75" customHeight="1" x14ac:dyDescent="0.2">
      <c r="A25" s="142">
        <v>1987</v>
      </c>
      <c r="B25" s="14">
        <v>58213</v>
      </c>
      <c r="C25" s="2"/>
      <c r="D25" s="14">
        <v>181188</v>
      </c>
      <c r="E25" s="14"/>
      <c r="F25" s="14">
        <v>213563</v>
      </c>
      <c r="G25" s="14"/>
      <c r="H25" s="14">
        <f t="shared" si="0"/>
        <v>452964</v>
      </c>
      <c r="I25" s="14"/>
      <c r="J25" s="14">
        <v>7086721</v>
      </c>
      <c r="K25" s="14"/>
      <c r="L25" s="14">
        <v>7223800</v>
      </c>
      <c r="M25" s="14"/>
      <c r="N25" s="14">
        <f t="shared" si="1"/>
        <v>14310521</v>
      </c>
    </row>
    <row r="26" spans="1:14" ht="12.75" customHeight="1" x14ac:dyDescent="0.2">
      <c r="A26" s="142">
        <v>1988</v>
      </c>
      <c r="B26" s="14">
        <v>63894</v>
      </c>
      <c r="C26" s="2"/>
      <c r="D26" s="14">
        <v>199288</v>
      </c>
      <c r="E26" s="14"/>
      <c r="F26" s="14">
        <v>228885</v>
      </c>
      <c r="G26" s="14"/>
      <c r="H26" s="14">
        <f t="shared" si="0"/>
        <v>492067</v>
      </c>
      <c r="I26" s="14"/>
      <c r="J26" s="14">
        <v>7810819</v>
      </c>
      <c r="K26" s="14"/>
      <c r="L26" s="14">
        <v>8023202</v>
      </c>
      <c r="M26" s="14"/>
      <c r="N26" s="14">
        <f t="shared" si="1"/>
        <v>15834021</v>
      </c>
    </row>
    <row r="27" spans="1:14" ht="12.75" customHeight="1" x14ac:dyDescent="0.2">
      <c r="A27" s="142">
        <v>1989</v>
      </c>
      <c r="B27" s="14">
        <v>72275</v>
      </c>
      <c r="C27" s="2"/>
      <c r="D27" s="14">
        <v>203704</v>
      </c>
      <c r="E27" s="14"/>
      <c r="F27" s="14">
        <v>243714</v>
      </c>
      <c r="G27" s="14"/>
      <c r="H27" s="14">
        <f t="shared" si="0"/>
        <v>519693</v>
      </c>
      <c r="I27" s="14"/>
      <c r="J27" s="14">
        <v>8433734</v>
      </c>
      <c r="K27" s="14"/>
      <c r="L27" s="14">
        <v>8397214</v>
      </c>
      <c r="M27" s="14"/>
      <c r="N27" s="14">
        <f t="shared" si="1"/>
        <v>16830948</v>
      </c>
    </row>
    <row r="28" spans="1:14" ht="12.75" customHeight="1" x14ac:dyDescent="0.2">
      <c r="A28" s="142">
        <v>1990</v>
      </c>
      <c r="B28" s="14">
        <v>77340</v>
      </c>
      <c r="C28" s="2"/>
      <c r="D28" s="14">
        <v>206321</v>
      </c>
      <c r="E28" s="14"/>
      <c r="F28" s="14">
        <v>254302</v>
      </c>
      <c r="G28" s="14"/>
      <c r="H28" s="14">
        <f t="shared" si="0"/>
        <v>537963</v>
      </c>
      <c r="I28" s="14"/>
      <c r="J28" s="14">
        <v>9004496</v>
      </c>
      <c r="K28" s="14"/>
      <c r="L28" s="14">
        <v>8719482</v>
      </c>
      <c r="M28" s="14"/>
      <c r="N28" s="14">
        <f t="shared" si="1"/>
        <v>17723978</v>
      </c>
    </row>
    <row r="29" spans="1:14" ht="12.75" customHeight="1" x14ac:dyDescent="0.2">
      <c r="A29" s="142">
        <v>1991</v>
      </c>
      <c r="B29" s="14">
        <v>74563</v>
      </c>
      <c r="C29" s="2"/>
      <c r="D29" s="14">
        <v>174482</v>
      </c>
      <c r="E29" s="14"/>
      <c r="F29" s="14">
        <v>240105</v>
      </c>
      <c r="G29" s="14"/>
      <c r="H29" s="14">
        <f t="shared" si="0"/>
        <v>489150</v>
      </c>
      <c r="I29" s="14"/>
      <c r="J29" s="14">
        <v>8236471</v>
      </c>
      <c r="K29" s="14"/>
      <c r="L29" s="14">
        <v>7208714</v>
      </c>
      <c r="M29" s="14"/>
      <c r="N29" s="14">
        <f t="shared" si="1"/>
        <v>15445185</v>
      </c>
    </row>
    <row r="30" spans="1:14" ht="12.75" customHeight="1" x14ac:dyDescent="0.2">
      <c r="A30" s="142">
        <v>1992</v>
      </c>
      <c r="B30" s="14">
        <v>78360</v>
      </c>
      <c r="C30" s="2"/>
      <c r="D30" s="14">
        <v>173397</v>
      </c>
      <c r="E30" s="14"/>
      <c r="F30" s="14">
        <v>239112</v>
      </c>
      <c r="G30" s="14"/>
      <c r="H30" s="14">
        <f t="shared" si="0"/>
        <v>490869</v>
      </c>
      <c r="I30" s="14"/>
      <c r="J30" s="14">
        <v>8902294</v>
      </c>
      <c r="K30" s="14"/>
      <c r="L30" s="14">
        <v>7112407</v>
      </c>
      <c r="M30" s="14"/>
      <c r="N30" s="14">
        <f t="shared" si="1"/>
        <v>16014701</v>
      </c>
    </row>
    <row r="31" spans="1:14" ht="12.75" customHeight="1" x14ac:dyDescent="0.2">
      <c r="A31" s="142">
        <v>1993</v>
      </c>
      <c r="B31" s="14">
        <v>78063</v>
      </c>
      <c r="C31" s="2"/>
      <c r="D31" s="14">
        <v>172958</v>
      </c>
      <c r="E31" s="14"/>
      <c r="F31" s="14">
        <v>209000</v>
      </c>
      <c r="G31" s="14"/>
      <c r="H31" s="14">
        <f t="shared" si="0"/>
        <v>460021</v>
      </c>
      <c r="I31" s="14"/>
      <c r="J31" s="14">
        <v>8775201</v>
      </c>
      <c r="K31" s="14"/>
      <c r="L31" s="14">
        <v>6887358</v>
      </c>
      <c r="M31" s="14"/>
      <c r="N31" s="14">
        <f t="shared" si="1"/>
        <v>15662559</v>
      </c>
    </row>
    <row r="32" spans="1:14" ht="12.75" customHeight="1" x14ac:dyDescent="0.2">
      <c r="A32" s="142">
        <v>1994</v>
      </c>
      <c r="B32" s="14">
        <v>82084</v>
      </c>
      <c r="C32" s="2"/>
      <c r="D32" s="14">
        <v>166128</v>
      </c>
      <c r="E32" s="14"/>
      <c r="F32" s="14">
        <v>198737</v>
      </c>
      <c r="G32" s="14"/>
      <c r="H32" s="14">
        <f t="shared" si="0"/>
        <v>446949</v>
      </c>
      <c r="I32" s="14"/>
      <c r="J32" s="14">
        <v>9801473</v>
      </c>
      <c r="K32" s="14"/>
      <c r="L32" s="14">
        <v>7014104</v>
      </c>
      <c r="M32" s="14"/>
      <c r="N32" s="14">
        <f t="shared" si="1"/>
        <v>16815577</v>
      </c>
    </row>
    <row r="33" spans="1:17" ht="12.75" customHeight="1" x14ac:dyDescent="0.2">
      <c r="A33" s="142">
        <v>1995</v>
      </c>
      <c r="B33" s="14">
        <v>87289</v>
      </c>
      <c r="C33" s="2"/>
      <c r="D33" s="14">
        <v>160144</v>
      </c>
      <c r="E33" s="14"/>
      <c r="F33" s="14">
        <v>194643</v>
      </c>
      <c r="G33" s="14"/>
      <c r="H33" s="14">
        <f t="shared" si="0"/>
        <v>442076</v>
      </c>
      <c r="I33" s="14"/>
      <c r="J33" s="14">
        <v>10837258</v>
      </c>
      <c r="K33" s="14"/>
      <c r="L33" s="14">
        <v>6578825</v>
      </c>
      <c r="M33" s="14"/>
      <c r="N33" s="14">
        <f t="shared" si="1"/>
        <v>17416083</v>
      </c>
    </row>
    <row r="34" spans="1:17" ht="12.75" customHeight="1" x14ac:dyDescent="0.2">
      <c r="A34" s="142">
        <v>1996</v>
      </c>
      <c r="B34" s="14">
        <v>94635</v>
      </c>
      <c r="C34" s="2"/>
      <c r="D34" s="14">
        <v>167781</v>
      </c>
      <c r="E34" s="14"/>
      <c r="F34" s="14">
        <v>189808</v>
      </c>
      <c r="G34" s="14"/>
      <c r="H34" s="14">
        <f t="shared" si="0"/>
        <v>452224</v>
      </c>
      <c r="I34" s="14"/>
      <c r="J34" s="14">
        <v>11907831</v>
      </c>
      <c r="K34" s="14"/>
      <c r="L34" s="14">
        <v>6578384</v>
      </c>
      <c r="M34" s="14"/>
      <c r="N34" s="14">
        <f t="shared" si="1"/>
        <v>18486215</v>
      </c>
    </row>
    <row r="35" spans="1:17" ht="12.75" customHeight="1" x14ac:dyDescent="0.2">
      <c r="A35" s="142">
        <v>1997</v>
      </c>
      <c r="B35" s="14">
        <v>104669</v>
      </c>
      <c r="C35" s="2"/>
      <c r="D35" s="14">
        <v>177628</v>
      </c>
      <c r="E35" s="14"/>
      <c r="F35" s="14">
        <v>182782</v>
      </c>
      <c r="G35" s="14"/>
      <c r="H35" s="14">
        <f t="shared" si="0"/>
        <v>465079</v>
      </c>
      <c r="I35" s="14"/>
      <c r="J35" s="14">
        <v>13308231</v>
      </c>
      <c r="K35" s="14"/>
      <c r="L35" s="14">
        <v>6793924</v>
      </c>
      <c r="M35" s="14"/>
      <c r="N35" s="14">
        <f t="shared" si="1"/>
        <v>20102155</v>
      </c>
    </row>
    <row r="36" spans="1:17" ht="12.75" customHeight="1" x14ac:dyDescent="0.2">
      <c r="A36" s="142">
        <v>1998</v>
      </c>
      <c r="B36" s="14">
        <v>113634</v>
      </c>
      <c r="C36" s="2"/>
      <c r="D36" s="14">
        <v>181611</v>
      </c>
      <c r="E36" s="14"/>
      <c r="F36" s="14">
        <v>173394</v>
      </c>
      <c r="G36" s="14"/>
      <c r="H36" s="14">
        <f t="shared" si="0"/>
        <v>468639</v>
      </c>
      <c r="I36" s="14"/>
      <c r="J36" s="14">
        <v>14493805</v>
      </c>
      <c r="K36" s="14"/>
      <c r="L36" s="14">
        <v>7229241</v>
      </c>
      <c r="M36" s="14"/>
      <c r="N36" s="14">
        <f t="shared" si="1"/>
        <v>21723046</v>
      </c>
      <c r="Q36" s="105"/>
    </row>
    <row r="37" spans="1:17" ht="12.75" customHeight="1" x14ac:dyDescent="0.2">
      <c r="A37" s="143">
        <v>1999</v>
      </c>
      <c r="B37" s="15">
        <v>123954</v>
      </c>
      <c r="C37" s="13"/>
      <c r="D37" s="15">
        <v>182747</v>
      </c>
      <c r="E37" s="15"/>
      <c r="F37" s="15">
        <v>188017</v>
      </c>
      <c r="G37" s="14"/>
      <c r="H37" s="14">
        <f t="shared" si="0"/>
        <v>494718</v>
      </c>
      <c r="I37" s="14"/>
      <c r="J37" s="15">
        <v>15344808</v>
      </c>
      <c r="K37" s="15"/>
      <c r="L37" s="15">
        <v>7613339</v>
      </c>
      <c r="M37" s="14"/>
      <c r="N37" s="14">
        <f t="shared" si="1"/>
        <v>22958147</v>
      </c>
      <c r="Q37" s="105"/>
    </row>
    <row r="38" spans="1:17" ht="12.75" customHeight="1" x14ac:dyDescent="0.2">
      <c r="A38" s="143">
        <v>2000</v>
      </c>
      <c r="B38" s="15">
        <v>129604</v>
      </c>
      <c r="C38" s="2"/>
      <c r="D38" s="15">
        <v>177579</v>
      </c>
      <c r="E38" s="16"/>
      <c r="F38" s="15">
        <v>187681</v>
      </c>
      <c r="G38" s="14"/>
      <c r="H38" s="14">
        <f t="shared" si="0"/>
        <v>494864</v>
      </c>
      <c r="I38" s="14"/>
      <c r="J38" s="15">
        <v>16547479</v>
      </c>
      <c r="K38" s="16"/>
      <c r="L38" s="15">
        <v>7943258</v>
      </c>
      <c r="M38" s="14"/>
      <c r="N38" s="14">
        <f t="shared" si="1"/>
        <v>24490737</v>
      </c>
      <c r="Q38" s="105"/>
    </row>
    <row r="39" spans="1:17" ht="12.75" customHeight="1" x14ac:dyDescent="0.2">
      <c r="A39" s="143">
        <v>2001</v>
      </c>
      <c r="B39" s="15">
        <v>127281</v>
      </c>
      <c r="C39" s="13"/>
      <c r="D39" s="15">
        <v>170342</v>
      </c>
      <c r="E39" s="15"/>
      <c r="F39" s="15">
        <v>195777</v>
      </c>
      <c r="G39" s="17"/>
      <c r="H39" s="14">
        <f t="shared" si="0"/>
        <v>493400</v>
      </c>
      <c r="I39" s="17"/>
      <c r="J39" s="15">
        <v>16441267</v>
      </c>
      <c r="K39" s="15"/>
      <c r="L39" s="15">
        <v>7846138</v>
      </c>
      <c r="M39" s="15"/>
      <c r="N39" s="14">
        <f t="shared" si="1"/>
        <v>24287405</v>
      </c>
      <c r="Q39" s="105"/>
    </row>
    <row r="40" spans="1:17" ht="12.75" customHeight="1" x14ac:dyDescent="0.2">
      <c r="A40" s="143">
        <v>2002</v>
      </c>
      <c r="B40" s="15">
        <v>112819</v>
      </c>
      <c r="C40" s="13"/>
      <c r="D40" s="15">
        <v>158440</v>
      </c>
      <c r="E40" s="15"/>
      <c r="F40" s="15">
        <v>187277</v>
      </c>
      <c r="G40" s="16"/>
      <c r="H40" s="14">
        <f t="shared" si="0"/>
        <v>458536</v>
      </c>
      <c r="I40" s="16"/>
      <c r="J40" s="15">
        <v>15263430</v>
      </c>
      <c r="K40" s="15"/>
      <c r="L40" s="15">
        <v>7198525</v>
      </c>
      <c r="M40" s="16"/>
      <c r="N40" s="14">
        <f t="shared" si="1"/>
        <v>22461955</v>
      </c>
      <c r="Q40" s="105"/>
    </row>
    <row r="41" spans="1:17" ht="12.75" customHeight="1" x14ac:dyDescent="0.2">
      <c r="A41" s="143">
        <v>2003</v>
      </c>
      <c r="B41" s="15">
        <v>107354</v>
      </c>
      <c r="C41" s="15"/>
      <c r="D41" s="15">
        <v>150486</v>
      </c>
      <c r="E41" s="15"/>
      <c r="F41" s="15">
        <v>170673</v>
      </c>
      <c r="G41" s="17"/>
      <c r="H41" s="14">
        <f t="shared" si="0"/>
        <v>428513</v>
      </c>
      <c r="I41" s="15"/>
      <c r="J41" s="15">
        <v>15015982</v>
      </c>
      <c r="K41" s="15"/>
      <c r="L41" s="15">
        <v>6685968</v>
      </c>
      <c r="M41" s="15"/>
      <c r="N41" s="14">
        <f t="shared" si="1"/>
        <v>21701950</v>
      </c>
      <c r="Q41" s="105"/>
    </row>
    <row r="42" spans="1:17" ht="12.75" customHeight="1" x14ac:dyDescent="0.2">
      <c r="A42" s="143">
        <v>2004</v>
      </c>
      <c r="B42" s="15">
        <v>114743</v>
      </c>
      <c r="C42" s="15"/>
      <c r="D42" s="15">
        <v>152011</v>
      </c>
      <c r="E42" s="15"/>
      <c r="F42" s="15">
        <v>174667</v>
      </c>
      <c r="G42" s="144"/>
      <c r="H42" s="14">
        <f t="shared" si="0"/>
        <v>441421</v>
      </c>
      <c r="I42" s="144"/>
      <c r="J42" s="15">
        <v>16617472</v>
      </c>
      <c r="K42" s="15"/>
      <c r="L42" s="15">
        <v>6851650</v>
      </c>
      <c r="M42" s="15"/>
      <c r="N42" s="14">
        <f t="shared" si="1"/>
        <v>23469122</v>
      </c>
      <c r="Q42" s="105"/>
    </row>
    <row r="43" spans="1:17" ht="12.75" customHeight="1" x14ac:dyDescent="0.2">
      <c r="A43" s="143">
        <v>2005</v>
      </c>
      <c r="B43" s="15">
        <v>112879</v>
      </c>
      <c r="C43" s="15"/>
      <c r="D43" s="15">
        <v>145438</v>
      </c>
      <c r="E43" s="15"/>
      <c r="F43" s="15">
        <v>162238</v>
      </c>
      <c r="G43" s="15"/>
      <c r="H43" s="14">
        <f t="shared" si="0"/>
        <v>420555</v>
      </c>
      <c r="I43" s="15"/>
      <c r="J43" s="145">
        <v>17846436</v>
      </c>
      <c r="K43" s="146"/>
      <c r="L43" s="145">
        <v>7080769</v>
      </c>
      <c r="M43" s="15"/>
      <c r="N43" s="14">
        <f t="shared" si="1"/>
        <v>24927205</v>
      </c>
      <c r="Q43" s="105"/>
    </row>
    <row r="44" spans="1:17" ht="12.75" customHeight="1" x14ac:dyDescent="0.2">
      <c r="A44" s="143">
        <v>2006</v>
      </c>
      <c r="B44" s="15">
        <v>113623</v>
      </c>
      <c r="C44" s="15"/>
      <c r="D44" s="15">
        <v>140419</v>
      </c>
      <c r="E44" s="15"/>
      <c r="F44" s="15">
        <v>136895</v>
      </c>
      <c r="G44" s="15"/>
      <c r="H44" s="14">
        <f t="shared" si="0"/>
        <v>390937</v>
      </c>
      <c r="I44" s="15"/>
      <c r="J44" s="145">
        <v>18857289</v>
      </c>
      <c r="K44" s="146"/>
      <c r="L44" s="145">
        <v>7026669</v>
      </c>
      <c r="M44" s="15"/>
      <c r="N44" s="14">
        <f t="shared" si="1"/>
        <v>25883958</v>
      </c>
      <c r="Q44" s="105"/>
    </row>
    <row r="45" spans="1:17" ht="12.75" customHeight="1" x14ac:dyDescent="0.2">
      <c r="A45" s="143">
        <v>2007</v>
      </c>
      <c r="B45" s="15">
        <v>115264</v>
      </c>
      <c r="C45" s="15"/>
      <c r="D45" s="15">
        <v>136173</v>
      </c>
      <c r="E45" s="15"/>
      <c r="F45" s="15">
        <v>140999</v>
      </c>
      <c r="G45" s="15"/>
      <c r="H45" s="14">
        <f t="shared" si="0"/>
        <v>392436</v>
      </c>
      <c r="I45" s="15"/>
      <c r="J45" s="145">
        <v>20251555</v>
      </c>
      <c r="K45" s="146"/>
      <c r="L45" s="145">
        <v>6913804</v>
      </c>
      <c r="M45" s="146"/>
      <c r="N45" s="14">
        <f t="shared" si="1"/>
        <v>27165359</v>
      </c>
      <c r="Q45" s="105"/>
    </row>
    <row r="46" spans="1:17" ht="12.75" customHeight="1" x14ac:dyDescent="0.2">
      <c r="A46" s="143">
        <v>2008</v>
      </c>
      <c r="B46" s="15">
        <v>121680</v>
      </c>
      <c r="C46" s="15"/>
      <c r="D46" s="15">
        <v>134924</v>
      </c>
      <c r="E46" s="15"/>
      <c r="F46" s="15">
        <v>136306</v>
      </c>
      <c r="G46" s="15"/>
      <c r="H46" s="14">
        <f t="shared" si="0"/>
        <v>392910</v>
      </c>
      <c r="I46" s="15"/>
      <c r="J46" s="15">
        <v>21312346</v>
      </c>
      <c r="K46" s="146"/>
      <c r="L46" s="15">
        <v>6763626</v>
      </c>
      <c r="M46" s="146"/>
      <c r="N46" s="14">
        <f t="shared" si="1"/>
        <v>28075972</v>
      </c>
      <c r="Q46" s="105"/>
    </row>
    <row r="47" spans="1:17" ht="12.75" customHeight="1" x14ac:dyDescent="0.2">
      <c r="A47" s="143">
        <v>2009</v>
      </c>
      <c r="B47" s="15">
        <v>107567</v>
      </c>
      <c r="C47" s="15"/>
      <c r="D47" s="15">
        <v>127524</v>
      </c>
      <c r="E47" s="15"/>
      <c r="F47" s="15">
        <v>137295</v>
      </c>
      <c r="G47" s="15"/>
      <c r="H47" s="14">
        <f t="shared" si="0"/>
        <v>372386</v>
      </c>
      <c r="I47" s="15"/>
      <c r="J47" s="15">
        <v>19462170</v>
      </c>
      <c r="K47" s="147"/>
      <c r="L47" s="15">
        <v>5993085</v>
      </c>
      <c r="M47" s="146"/>
      <c r="N47" s="14">
        <f t="shared" si="1"/>
        <v>25455255</v>
      </c>
      <c r="Q47" s="105"/>
    </row>
    <row r="48" spans="1:17" ht="12.75" customHeight="1" x14ac:dyDescent="0.2">
      <c r="A48" s="143">
        <v>2010</v>
      </c>
      <c r="B48" s="15">
        <v>112081</v>
      </c>
      <c r="C48" s="15"/>
      <c r="D48" s="15">
        <v>125341</v>
      </c>
      <c r="E48" s="15"/>
      <c r="F48" s="15">
        <v>132451</v>
      </c>
      <c r="G48" s="15"/>
      <c r="H48" s="14">
        <f t="shared" si="0"/>
        <v>369873</v>
      </c>
      <c r="I48" s="15"/>
      <c r="J48" s="15">
        <v>20780208</v>
      </c>
      <c r="K48" s="15"/>
      <c r="L48" s="15">
        <v>6146819</v>
      </c>
      <c r="M48" s="146"/>
      <c r="N48" s="14">
        <f t="shared" si="1"/>
        <v>26927027</v>
      </c>
      <c r="Q48" s="105"/>
    </row>
    <row r="49" spans="1:19" ht="12.75" customHeight="1" x14ac:dyDescent="0.2">
      <c r="A49" s="143">
        <v>2011</v>
      </c>
      <c r="B49" s="15">
        <v>122391</v>
      </c>
      <c r="C49" s="15"/>
      <c r="D49" s="15">
        <v>136149</v>
      </c>
      <c r="E49" s="15"/>
      <c r="F49" s="15">
        <v>126591</v>
      </c>
      <c r="G49" s="15"/>
      <c r="H49" s="14">
        <f t="shared" si="0"/>
        <v>385131</v>
      </c>
      <c r="I49" s="15"/>
      <c r="J49" s="15">
        <v>23084203</v>
      </c>
      <c r="K49" s="15"/>
      <c r="L49" s="15">
        <v>6974472</v>
      </c>
      <c r="M49" s="147"/>
      <c r="N49" s="14">
        <f t="shared" si="1"/>
        <v>30058675</v>
      </c>
      <c r="Q49" s="105"/>
    </row>
    <row r="50" spans="1:19" ht="12.75" customHeight="1" x14ac:dyDescent="0.2">
      <c r="A50" s="143">
        <v>2012</v>
      </c>
      <c r="B50" s="15">
        <v>119192</v>
      </c>
      <c r="C50" s="13"/>
      <c r="D50" s="15">
        <v>130418</v>
      </c>
      <c r="E50" s="13"/>
      <c r="F50" s="15">
        <v>118548</v>
      </c>
      <c r="G50" s="15"/>
      <c r="H50" s="14">
        <f t="shared" si="0"/>
        <v>368158</v>
      </c>
      <c r="I50" s="15"/>
      <c r="J50" s="15">
        <v>23649134</v>
      </c>
      <c r="K50" s="13"/>
      <c r="L50" s="15">
        <v>7057135</v>
      </c>
      <c r="M50" s="15"/>
      <c r="N50" s="14">
        <f t="shared" si="1"/>
        <v>30706269</v>
      </c>
      <c r="Q50" s="105"/>
    </row>
    <row r="51" spans="1:19" ht="12.75" customHeight="1" x14ac:dyDescent="0.2">
      <c r="A51" s="143">
        <v>2013</v>
      </c>
      <c r="B51" s="15">
        <v>121711</v>
      </c>
      <c r="C51" s="15"/>
      <c r="D51" s="15">
        <v>130144</v>
      </c>
      <c r="E51" s="15"/>
      <c r="F51" s="15">
        <v>120146</v>
      </c>
      <c r="G51" s="15"/>
      <c r="H51" s="14">
        <f t="shared" si="0"/>
        <v>372001</v>
      </c>
      <c r="I51" s="15"/>
      <c r="J51" s="15">
        <v>24743446</v>
      </c>
      <c r="K51" s="15"/>
      <c r="L51" s="15">
        <v>7101885</v>
      </c>
      <c r="M51" s="15"/>
      <c r="N51" s="14">
        <f t="shared" si="1"/>
        <v>31845331</v>
      </c>
      <c r="O51" s="109"/>
      <c r="Q51" s="105"/>
    </row>
    <row r="52" spans="1:19" ht="12.75" customHeight="1" x14ac:dyDescent="0.2">
      <c r="A52" s="143">
        <v>2014</v>
      </c>
      <c r="B52" s="15">
        <v>123215</v>
      </c>
      <c r="C52" s="15"/>
      <c r="D52" s="15">
        <v>129338</v>
      </c>
      <c r="E52" s="15"/>
      <c r="F52" s="15">
        <v>109801</v>
      </c>
      <c r="G52" s="15"/>
      <c r="H52" s="15">
        <f t="shared" si="0"/>
        <v>362354</v>
      </c>
      <c r="I52" s="15"/>
      <c r="J52" s="15">
        <v>25810581</v>
      </c>
      <c r="K52" s="15"/>
      <c r="L52" s="15">
        <v>7392036</v>
      </c>
      <c r="M52" s="15"/>
      <c r="N52" s="15">
        <f t="shared" si="1"/>
        <v>33202617</v>
      </c>
      <c r="O52" s="109"/>
      <c r="Q52" s="105"/>
    </row>
    <row r="53" spans="1:19" ht="12.75" customHeight="1" x14ac:dyDescent="0.2">
      <c r="A53" s="143">
        <v>2015</v>
      </c>
      <c r="B53" s="15">
        <v>125126</v>
      </c>
      <c r="C53" s="15"/>
      <c r="D53" s="15">
        <v>126205</v>
      </c>
      <c r="E53" s="15"/>
      <c r="F53" s="15">
        <v>106981</v>
      </c>
      <c r="G53" s="15"/>
      <c r="H53" s="15">
        <f t="shared" si="0"/>
        <v>358312</v>
      </c>
      <c r="I53" s="15"/>
      <c r="J53" s="15">
        <v>26971904</v>
      </c>
      <c r="K53" s="15"/>
      <c r="L53" s="15">
        <v>7470559</v>
      </c>
      <c r="M53" s="15"/>
      <c r="N53" s="15">
        <f t="shared" si="1"/>
        <v>34442463</v>
      </c>
      <c r="O53" s="109"/>
      <c r="Q53" s="105"/>
    </row>
    <row r="54" spans="1:19" ht="12.75" customHeight="1" x14ac:dyDescent="0.2">
      <c r="A54" s="148">
        <v>2016</v>
      </c>
      <c r="B54" s="18">
        <v>129644</v>
      </c>
      <c r="C54" s="18"/>
      <c r="D54" s="18">
        <v>128683</v>
      </c>
      <c r="E54" s="18"/>
      <c r="F54" s="18">
        <v>109147</v>
      </c>
      <c r="G54" s="18"/>
      <c r="H54" s="18">
        <f t="shared" si="0"/>
        <v>367474</v>
      </c>
      <c r="I54" s="18"/>
      <c r="J54" s="18">
        <v>28636735</v>
      </c>
      <c r="K54" s="18"/>
      <c r="L54" s="18">
        <v>7712508</v>
      </c>
      <c r="M54" s="18"/>
      <c r="N54" s="18">
        <f t="shared" si="1"/>
        <v>36349243</v>
      </c>
      <c r="O54" s="109"/>
      <c r="P54" s="105"/>
      <c r="Q54" s="105"/>
      <c r="R54" s="105"/>
      <c r="S54" s="105"/>
    </row>
    <row r="55" spans="1:19" ht="12.75" customHeight="1" x14ac:dyDescent="0.2">
      <c r="A55" s="143"/>
      <c r="B55" s="15"/>
      <c r="C55" s="15"/>
      <c r="D55" s="15"/>
      <c r="E55" s="15"/>
      <c r="F55" s="15"/>
      <c r="G55" s="15"/>
      <c r="H55" s="15"/>
      <c r="I55" s="15"/>
      <c r="J55" s="15"/>
      <c r="K55" s="15"/>
      <c r="L55" s="15"/>
      <c r="M55" s="15"/>
      <c r="N55" s="15"/>
      <c r="O55" s="109"/>
      <c r="P55" s="105"/>
      <c r="Q55" s="105"/>
      <c r="R55" s="105"/>
      <c r="S55" s="105"/>
    </row>
    <row r="56" spans="1:19" ht="12.75" customHeight="1" x14ac:dyDescent="0.2">
      <c r="A56" s="19" t="s">
        <v>142</v>
      </c>
      <c r="B56" s="14"/>
      <c r="C56" s="2"/>
      <c r="D56" s="2"/>
      <c r="E56" s="2"/>
      <c r="F56" s="2"/>
      <c r="G56" s="2"/>
      <c r="H56" s="2"/>
      <c r="I56" s="2"/>
      <c r="J56" s="2"/>
      <c r="K56" s="2"/>
      <c r="L56" s="2"/>
      <c r="M56" s="2"/>
      <c r="N56" s="2"/>
    </row>
    <row r="57" spans="1:19" ht="12.75" customHeight="1" x14ac:dyDescent="0.2">
      <c r="A57" s="200" t="s">
        <v>18</v>
      </c>
      <c r="B57" s="2"/>
      <c r="C57" s="2"/>
      <c r="D57" s="2"/>
      <c r="E57" s="2"/>
      <c r="F57" s="2"/>
      <c r="G57" s="2"/>
      <c r="H57" s="2"/>
      <c r="I57" s="2"/>
      <c r="J57" s="2"/>
      <c r="K57" s="2"/>
      <c r="L57" s="2"/>
      <c r="M57" s="2"/>
      <c r="N57" s="2"/>
    </row>
    <row r="59" spans="1:19" ht="12" customHeight="1" x14ac:dyDescent="0.2">
      <c r="A59" s="78"/>
    </row>
    <row r="61" spans="1:19" x14ac:dyDescent="0.2">
      <c r="J61" s="71"/>
    </row>
    <row r="62" spans="1:19" x14ac:dyDescent="0.2">
      <c r="J62" s="71"/>
    </row>
  </sheetData>
  <pageMargins left="0.75" right="0.75" top="1" bottom="1" header="0.5" footer="0.5"/>
  <pageSetup paperSize="9" scale="8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6"/>
  <sheetViews>
    <sheetView showGridLines="0" zoomScaleNormal="100" zoomScaleSheetLayoutView="100" workbookViewId="0">
      <selection activeCell="O1" sqref="O1"/>
    </sheetView>
  </sheetViews>
  <sheetFormatPr defaultRowHeight="12" x14ac:dyDescent="0.2"/>
  <cols>
    <col min="1" max="1" width="2.42578125" style="69" customWidth="1"/>
    <col min="2" max="2" width="1.5703125" style="69" customWidth="1"/>
    <col min="3" max="3" width="11.85546875" style="69" customWidth="1"/>
    <col min="4" max="4" width="4.140625" style="69" customWidth="1"/>
    <col min="5" max="5" width="4" style="69" customWidth="1"/>
    <col min="6" max="6" width="11.28515625" style="69" bestFit="1" customWidth="1"/>
    <col min="7" max="7" width="1.42578125" style="69" customWidth="1"/>
    <col min="8" max="8" width="8.5703125" style="69" customWidth="1"/>
    <col min="9" max="9" width="0.85546875" style="69" customWidth="1"/>
    <col min="10" max="10" width="10.140625" style="69" customWidth="1"/>
    <col min="11" max="11" width="0.85546875" style="69" customWidth="1"/>
    <col min="12" max="12" width="9.85546875" style="69" customWidth="1"/>
    <col min="13" max="13" width="0.85546875" style="69" customWidth="1"/>
    <col min="14" max="14" width="8.5703125" style="69" customWidth="1"/>
    <col min="15" max="15" width="0.85546875" style="69" customWidth="1"/>
    <col min="16" max="16" width="10.7109375" style="69" customWidth="1"/>
    <col min="17" max="16384" width="9.140625" style="69"/>
  </cols>
  <sheetData>
    <row r="1" spans="1:16" s="63" customFormat="1" ht="12.75" customHeight="1" x14ac:dyDescent="0.2">
      <c r="A1" s="1" t="s">
        <v>19</v>
      </c>
      <c r="B1" s="1"/>
      <c r="C1" s="1"/>
      <c r="D1" s="1" t="s">
        <v>676</v>
      </c>
      <c r="E1" s="1"/>
      <c r="F1" s="1"/>
      <c r="G1" s="1"/>
      <c r="H1" s="1"/>
      <c r="I1" s="1"/>
      <c r="J1" s="1"/>
      <c r="K1" s="1"/>
      <c r="L1" s="1"/>
      <c r="M1" s="1"/>
      <c r="N1" s="1"/>
      <c r="O1" s="1"/>
      <c r="P1" s="1"/>
    </row>
    <row r="2" spans="1:16" s="63" customFormat="1" ht="12.75" customHeight="1" x14ac:dyDescent="0.2">
      <c r="A2" s="1"/>
      <c r="B2" s="1"/>
      <c r="C2" s="1"/>
      <c r="D2" s="1" t="s">
        <v>565</v>
      </c>
      <c r="E2" s="1"/>
      <c r="F2" s="1"/>
      <c r="G2" s="1"/>
      <c r="H2" s="1"/>
      <c r="I2" s="1"/>
      <c r="J2" s="1"/>
      <c r="K2" s="1"/>
      <c r="L2" s="1"/>
      <c r="M2" s="1"/>
      <c r="N2" s="1"/>
      <c r="O2" s="1"/>
      <c r="P2" s="1"/>
    </row>
    <row r="3" spans="1:16" s="63" customFormat="1" ht="12.75" customHeight="1" x14ac:dyDescent="0.2">
      <c r="A3" s="3"/>
      <c r="B3" s="3"/>
      <c r="C3" s="3"/>
      <c r="D3" s="3" t="s">
        <v>677</v>
      </c>
      <c r="E3" s="3"/>
      <c r="F3" s="3"/>
      <c r="G3" s="3"/>
      <c r="H3" s="3"/>
      <c r="I3" s="3"/>
      <c r="J3" s="3"/>
      <c r="K3" s="3"/>
      <c r="L3" s="3"/>
      <c r="M3" s="3"/>
      <c r="N3" s="3"/>
      <c r="O3" s="3"/>
      <c r="P3" s="3"/>
    </row>
    <row r="4" spans="1:16" s="63" customFormat="1" ht="12.75" customHeight="1" x14ac:dyDescent="0.2">
      <c r="A4" s="3"/>
      <c r="B4" s="3"/>
      <c r="C4" s="3"/>
      <c r="D4" s="3" t="s">
        <v>566</v>
      </c>
      <c r="E4" s="3"/>
      <c r="F4" s="3"/>
      <c r="G4" s="3"/>
      <c r="H4" s="3"/>
      <c r="I4" s="3"/>
      <c r="J4" s="3"/>
      <c r="K4" s="3"/>
      <c r="L4" s="3"/>
      <c r="M4" s="3"/>
      <c r="N4" s="3"/>
      <c r="O4" s="3"/>
      <c r="P4" s="3"/>
    </row>
    <row r="5" spans="1:16" ht="12.75" customHeight="1" x14ac:dyDescent="0.2">
      <c r="A5" s="11"/>
      <c r="B5" s="11"/>
      <c r="C5" s="11"/>
      <c r="D5" s="11"/>
      <c r="E5" s="11"/>
      <c r="F5" s="11"/>
      <c r="G5" s="11"/>
      <c r="H5" s="11"/>
      <c r="I5" s="11"/>
      <c r="J5" s="11"/>
      <c r="K5" s="11"/>
      <c r="L5" s="11"/>
      <c r="M5" s="11"/>
      <c r="N5" s="11"/>
      <c r="O5" s="11"/>
      <c r="P5" s="11"/>
    </row>
    <row r="6" spans="1:16" ht="12.75" customHeight="1" x14ac:dyDescent="0.2">
      <c r="A6" s="2" t="s">
        <v>20</v>
      </c>
      <c r="B6" s="2"/>
      <c r="C6" s="2"/>
      <c r="D6" s="2"/>
      <c r="E6" s="2"/>
      <c r="F6" s="2" t="s">
        <v>21</v>
      </c>
      <c r="G6" s="2"/>
      <c r="H6" s="2" t="s">
        <v>21</v>
      </c>
      <c r="I6" s="2"/>
      <c r="J6" s="2" t="s">
        <v>5</v>
      </c>
      <c r="K6" s="2"/>
      <c r="L6" s="2"/>
      <c r="M6" s="2"/>
      <c r="N6" s="2" t="s">
        <v>22</v>
      </c>
      <c r="O6" s="2"/>
      <c r="P6" s="2" t="s">
        <v>23</v>
      </c>
    </row>
    <row r="7" spans="1:16" ht="12.75" customHeight="1" x14ac:dyDescent="0.2">
      <c r="A7" s="2" t="s">
        <v>24</v>
      </c>
      <c r="B7" s="2"/>
      <c r="C7" s="2"/>
      <c r="D7" s="2"/>
      <c r="E7" s="2"/>
      <c r="F7" s="2" t="s">
        <v>10</v>
      </c>
      <c r="G7" s="2"/>
      <c r="H7" s="2" t="s">
        <v>10</v>
      </c>
      <c r="I7" s="2"/>
      <c r="J7" s="2" t="s">
        <v>25</v>
      </c>
      <c r="K7" s="2"/>
      <c r="L7" s="2"/>
      <c r="M7" s="2"/>
      <c r="N7" s="2" t="s">
        <v>26</v>
      </c>
      <c r="O7" s="2"/>
      <c r="P7" s="2" t="s">
        <v>76</v>
      </c>
    </row>
    <row r="8" spans="1:16" ht="12.75" customHeight="1" x14ac:dyDescent="0.2">
      <c r="A8" s="2"/>
      <c r="B8" s="2"/>
      <c r="C8" s="2"/>
      <c r="D8" s="2"/>
      <c r="E8" s="2"/>
      <c r="F8" s="2"/>
      <c r="G8" s="2"/>
      <c r="H8" s="2"/>
      <c r="I8" s="2"/>
      <c r="J8" s="12" t="s">
        <v>27</v>
      </c>
      <c r="K8" s="12"/>
      <c r="L8" s="12"/>
      <c r="M8" s="2"/>
      <c r="N8" s="2" t="s">
        <v>28</v>
      </c>
      <c r="O8" s="2"/>
      <c r="P8" s="2" t="s">
        <v>143</v>
      </c>
    </row>
    <row r="9" spans="1:16" ht="12.75" customHeight="1" x14ac:dyDescent="0.2">
      <c r="A9" s="2"/>
      <c r="B9" s="2"/>
      <c r="C9" s="2"/>
      <c r="D9" s="2"/>
      <c r="E9" s="2"/>
      <c r="F9" s="2"/>
      <c r="G9" s="2"/>
      <c r="H9" s="2"/>
      <c r="I9" s="2"/>
      <c r="J9" s="2" t="s">
        <v>30</v>
      </c>
      <c r="K9" s="2"/>
      <c r="L9" s="2" t="s">
        <v>14</v>
      </c>
      <c r="M9" s="2"/>
      <c r="N9" s="2"/>
      <c r="O9" s="2"/>
      <c r="P9" s="2" t="s">
        <v>29</v>
      </c>
    </row>
    <row r="10" spans="1:16" ht="12.75" customHeight="1" x14ac:dyDescent="0.2">
      <c r="A10" s="2"/>
      <c r="B10" s="2"/>
      <c r="C10" s="2"/>
      <c r="D10" s="2"/>
      <c r="E10" s="2"/>
      <c r="F10" s="2"/>
      <c r="G10" s="2"/>
      <c r="H10" s="2"/>
      <c r="I10" s="2"/>
      <c r="J10" s="2" t="s">
        <v>31</v>
      </c>
      <c r="K10" s="2"/>
      <c r="L10" s="2" t="s">
        <v>31</v>
      </c>
      <c r="M10" s="2"/>
      <c r="N10" s="2"/>
      <c r="O10" s="2"/>
      <c r="P10" s="2" t="s">
        <v>75</v>
      </c>
    </row>
    <row r="11" spans="1:16" ht="12.75" customHeight="1" x14ac:dyDescent="0.2">
      <c r="A11" s="2"/>
      <c r="B11" s="2"/>
      <c r="C11" s="2"/>
      <c r="D11" s="2"/>
      <c r="E11" s="2"/>
      <c r="F11" s="2"/>
      <c r="G11" s="2"/>
      <c r="H11" s="2"/>
      <c r="I11" s="2"/>
      <c r="J11" s="2" t="s">
        <v>16</v>
      </c>
      <c r="K11" s="2"/>
      <c r="L11" s="2" t="s">
        <v>17</v>
      </c>
      <c r="M11" s="2"/>
      <c r="N11" s="2"/>
      <c r="O11" s="2"/>
      <c r="P11" s="2" t="s">
        <v>567</v>
      </c>
    </row>
    <row r="12" spans="1:16" ht="12.75" customHeight="1" x14ac:dyDescent="0.2">
      <c r="A12" s="2"/>
      <c r="B12" s="2"/>
      <c r="C12" s="2"/>
      <c r="D12" s="2"/>
      <c r="E12" s="2"/>
      <c r="F12" s="12"/>
      <c r="G12" s="12"/>
      <c r="H12" s="12"/>
      <c r="I12" s="12"/>
      <c r="J12" s="12" t="s">
        <v>11</v>
      </c>
      <c r="K12" s="12"/>
      <c r="L12" s="12" t="s">
        <v>11</v>
      </c>
      <c r="M12" s="12"/>
      <c r="N12" s="12"/>
      <c r="O12" s="12"/>
      <c r="P12" s="12"/>
    </row>
    <row r="13" spans="1:16" ht="12.75" customHeight="1" x14ac:dyDescent="0.2">
      <c r="A13" s="12"/>
      <c r="B13" s="12"/>
      <c r="C13" s="12"/>
      <c r="D13" s="12"/>
      <c r="E13" s="12"/>
      <c r="F13" s="12">
        <v>2015</v>
      </c>
      <c r="G13" s="12"/>
      <c r="H13" s="20">
        <v>2016</v>
      </c>
      <c r="I13" s="12"/>
      <c r="J13" s="20">
        <v>2016</v>
      </c>
      <c r="K13" s="12"/>
      <c r="L13" s="20">
        <v>2016</v>
      </c>
      <c r="M13" s="12"/>
      <c r="N13" s="20">
        <v>2016</v>
      </c>
      <c r="O13" s="12"/>
      <c r="P13" s="20">
        <v>2016</v>
      </c>
    </row>
    <row r="14" spans="1:16" ht="12.75" customHeight="1" x14ac:dyDescent="0.2">
      <c r="A14" s="2"/>
      <c r="B14" s="2"/>
      <c r="C14" s="2"/>
      <c r="D14" s="2"/>
      <c r="E14" s="2"/>
      <c r="F14" s="2"/>
      <c r="G14" s="2"/>
      <c r="H14" s="2"/>
      <c r="I14" s="2"/>
      <c r="J14" s="2"/>
      <c r="K14" s="2"/>
      <c r="L14" s="2"/>
      <c r="M14" s="2"/>
      <c r="N14" s="2"/>
      <c r="O14" s="2"/>
      <c r="P14" s="2"/>
    </row>
    <row r="15" spans="1:16" ht="12.75" customHeight="1" x14ac:dyDescent="0.2">
      <c r="A15" s="2" t="s">
        <v>41</v>
      </c>
      <c r="B15" s="3"/>
      <c r="C15" s="2"/>
      <c r="D15" s="2"/>
      <c r="E15" s="2"/>
      <c r="F15" s="15">
        <v>1040</v>
      </c>
      <c r="G15" s="15"/>
      <c r="H15" s="15">
        <f t="shared" ref="H15:H44" si="0">J15+L15+N15+P15</f>
        <v>1507</v>
      </c>
      <c r="I15" s="15"/>
      <c r="J15" s="149">
        <v>192</v>
      </c>
      <c r="K15" s="150"/>
      <c r="L15" s="149">
        <v>1170</v>
      </c>
      <c r="M15" s="150"/>
      <c r="N15" s="149">
        <v>23</v>
      </c>
      <c r="O15" s="150"/>
      <c r="P15" s="149">
        <v>122</v>
      </c>
    </row>
    <row r="16" spans="1:16" ht="12.75" customHeight="1" x14ac:dyDescent="0.2">
      <c r="A16" s="2" t="s">
        <v>42</v>
      </c>
      <c r="B16" s="3"/>
      <c r="C16" s="2"/>
      <c r="D16" s="2"/>
      <c r="E16" s="2"/>
      <c r="F16" s="15">
        <v>3357</v>
      </c>
      <c r="G16" s="15"/>
      <c r="H16" s="15">
        <f t="shared" si="0"/>
        <v>2196</v>
      </c>
      <c r="I16" s="15"/>
      <c r="J16" s="149">
        <v>61</v>
      </c>
      <c r="K16" s="150"/>
      <c r="L16" s="149">
        <v>883</v>
      </c>
      <c r="M16" s="150"/>
      <c r="N16" s="149">
        <v>46</v>
      </c>
      <c r="O16" s="150"/>
      <c r="P16" s="149">
        <v>1206</v>
      </c>
    </row>
    <row r="17" spans="1:24" ht="12.75" customHeight="1" x14ac:dyDescent="0.2">
      <c r="A17" s="2" t="s">
        <v>43</v>
      </c>
      <c r="B17" s="3"/>
      <c r="C17" s="2"/>
      <c r="D17" s="2"/>
      <c r="E17" s="2"/>
      <c r="F17" s="15">
        <v>1576</v>
      </c>
      <c r="G17" s="15"/>
      <c r="H17" s="15">
        <f t="shared" si="0"/>
        <v>1612</v>
      </c>
      <c r="I17" s="15"/>
      <c r="J17" s="149">
        <v>6</v>
      </c>
      <c r="K17" s="150"/>
      <c r="L17" s="149">
        <v>1107</v>
      </c>
      <c r="M17" s="150"/>
      <c r="N17" s="149">
        <v>263</v>
      </c>
      <c r="O17" s="150"/>
      <c r="P17" s="149">
        <v>236</v>
      </c>
    </row>
    <row r="18" spans="1:24" ht="12.75" customHeight="1" x14ac:dyDescent="0.2">
      <c r="A18" s="2" t="s">
        <v>122</v>
      </c>
      <c r="B18" s="2"/>
      <c r="C18" s="2"/>
      <c r="D18" s="2"/>
      <c r="E18" s="2"/>
      <c r="F18" s="15">
        <v>34321</v>
      </c>
      <c r="G18" s="15"/>
      <c r="H18" s="15">
        <f t="shared" si="0"/>
        <v>35340</v>
      </c>
      <c r="I18" s="15"/>
      <c r="J18" s="149">
        <v>23908</v>
      </c>
      <c r="K18" s="150"/>
      <c r="L18" s="149">
        <v>9942</v>
      </c>
      <c r="M18" s="150"/>
      <c r="N18" s="149">
        <v>88</v>
      </c>
      <c r="O18" s="150"/>
      <c r="P18" s="149">
        <v>1402</v>
      </c>
    </row>
    <row r="19" spans="1:24" ht="12.75" customHeight="1" x14ac:dyDescent="0.2">
      <c r="A19" s="2" t="s">
        <v>123</v>
      </c>
      <c r="B19" s="3"/>
      <c r="C19" s="2"/>
      <c r="D19" s="2"/>
      <c r="E19" s="2"/>
      <c r="F19" s="15">
        <v>14679</v>
      </c>
      <c r="G19" s="15"/>
      <c r="H19" s="15">
        <f t="shared" si="0"/>
        <v>11742</v>
      </c>
      <c r="I19" s="15"/>
      <c r="J19" s="149">
        <v>233</v>
      </c>
      <c r="K19" s="150"/>
      <c r="L19" s="149">
        <v>74</v>
      </c>
      <c r="M19" s="150"/>
      <c r="N19" s="149">
        <v>141</v>
      </c>
      <c r="O19" s="150"/>
      <c r="P19" s="149">
        <v>11294</v>
      </c>
    </row>
    <row r="20" spans="1:24" ht="12.75" customHeight="1" x14ac:dyDescent="0.2">
      <c r="A20" s="2" t="s">
        <v>44</v>
      </c>
      <c r="B20" s="3"/>
      <c r="C20" s="2"/>
      <c r="D20" s="2"/>
      <c r="E20" s="2"/>
      <c r="F20" s="15">
        <v>636</v>
      </c>
      <c r="G20" s="15"/>
      <c r="H20" s="15">
        <v>801</v>
      </c>
      <c r="I20" s="15"/>
      <c r="J20" s="21">
        <v>2</v>
      </c>
      <c r="K20" s="150"/>
      <c r="L20" s="149">
        <v>735</v>
      </c>
      <c r="M20" s="150"/>
      <c r="N20" s="151" t="s">
        <v>527</v>
      </c>
      <c r="O20" s="150"/>
      <c r="P20" s="149">
        <v>64</v>
      </c>
    </row>
    <row r="21" spans="1:24" ht="12.75" customHeight="1" x14ac:dyDescent="0.2">
      <c r="A21" s="2" t="s">
        <v>45</v>
      </c>
      <c r="B21" s="3"/>
      <c r="C21" s="2"/>
      <c r="D21" s="2"/>
      <c r="E21" s="2"/>
      <c r="F21" s="15">
        <v>3903</v>
      </c>
      <c r="G21" s="144"/>
      <c r="H21" s="15">
        <v>3730</v>
      </c>
      <c r="I21" s="15"/>
      <c r="J21" s="149">
        <v>59</v>
      </c>
      <c r="K21" s="150"/>
      <c r="L21" s="149">
        <v>1375</v>
      </c>
      <c r="M21" s="150"/>
      <c r="N21" s="151" t="s">
        <v>527</v>
      </c>
      <c r="O21" s="150"/>
      <c r="P21" s="149">
        <v>2296</v>
      </c>
    </row>
    <row r="22" spans="1:24" ht="12.75" customHeight="1" x14ac:dyDescent="0.2">
      <c r="A22" s="2" t="s">
        <v>133</v>
      </c>
      <c r="B22" s="3"/>
      <c r="C22" s="2"/>
      <c r="D22" s="2"/>
      <c r="E22" s="2"/>
      <c r="F22" s="15">
        <v>449</v>
      </c>
      <c r="G22" s="15"/>
      <c r="H22" s="15">
        <f t="shared" si="0"/>
        <v>558</v>
      </c>
      <c r="I22" s="15"/>
      <c r="J22" s="151">
        <v>4</v>
      </c>
      <c r="K22" s="150"/>
      <c r="L22" s="149">
        <v>473</v>
      </c>
      <c r="M22" s="150"/>
      <c r="N22" s="149">
        <v>19</v>
      </c>
      <c r="O22" s="150"/>
      <c r="P22" s="149">
        <v>62</v>
      </c>
    </row>
    <row r="23" spans="1:24" ht="12.75" customHeight="1" x14ac:dyDescent="0.2">
      <c r="A23" s="2" t="s">
        <v>32</v>
      </c>
      <c r="B23" s="3"/>
      <c r="C23" s="2"/>
      <c r="D23" s="2"/>
      <c r="E23" s="2"/>
      <c r="F23" s="15">
        <v>5049</v>
      </c>
      <c r="G23" s="144"/>
      <c r="H23" s="15">
        <f t="shared" si="0"/>
        <v>6714</v>
      </c>
      <c r="I23" s="13"/>
      <c r="J23" s="149">
        <v>1401</v>
      </c>
      <c r="K23" s="150"/>
      <c r="L23" s="149">
        <v>1828</v>
      </c>
      <c r="M23" s="150"/>
      <c r="N23" s="149">
        <v>58</v>
      </c>
      <c r="O23" s="150"/>
      <c r="P23" s="149">
        <v>3427</v>
      </c>
    </row>
    <row r="24" spans="1:24" ht="12.75" customHeight="1" x14ac:dyDescent="0.2">
      <c r="A24" s="2" t="s">
        <v>33</v>
      </c>
      <c r="B24" s="2"/>
      <c r="C24" s="2"/>
      <c r="D24" s="2"/>
      <c r="E24" s="2"/>
      <c r="F24" s="15">
        <v>7891</v>
      </c>
      <c r="G24" s="13"/>
      <c r="H24" s="15">
        <f t="shared" si="0"/>
        <v>6916</v>
      </c>
      <c r="I24" s="13"/>
      <c r="J24" s="149">
        <v>181</v>
      </c>
      <c r="K24" s="150"/>
      <c r="L24" s="149">
        <v>2217</v>
      </c>
      <c r="M24" s="150"/>
      <c r="N24" s="149">
        <v>21</v>
      </c>
      <c r="O24" s="150"/>
      <c r="P24" s="149">
        <v>4497</v>
      </c>
    </row>
    <row r="25" spans="1:24" ht="12.75" customHeight="1" x14ac:dyDescent="0.2">
      <c r="A25" s="2" t="s">
        <v>34</v>
      </c>
      <c r="B25" s="2"/>
      <c r="C25" s="2"/>
      <c r="D25" s="2"/>
      <c r="E25" s="2"/>
      <c r="F25" s="15">
        <v>3324</v>
      </c>
      <c r="G25" s="13"/>
      <c r="H25" s="15">
        <f t="shared" si="0"/>
        <v>3366</v>
      </c>
      <c r="I25" s="13"/>
      <c r="J25" s="149">
        <v>167</v>
      </c>
      <c r="K25" s="150"/>
      <c r="L25" s="149">
        <v>1384</v>
      </c>
      <c r="M25" s="150"/>
      <c r="N25" s="149">
        <v>10</v>
      </c>
      <c r="O25" s="150"/>
      <c r="P25" s="149">
        <v>1805</v>
      </c>
    </row>
    <row r="26" spans="1:24" ht="12.75" customHeight="1" x14ac:dyDescent="0.2">
      <c r="A26" s="2" t="s">
        <v>35</v>
      </c>
      <c r="B26" s="2"/>
      <c r="C26" s="2"/>
      <c r="D26" s="2"/>
      <c r="E26" s="2"/>
      <c r="F26" s="15">
        <v>2705</v>
      </c>
      <c r="G26" s="152"/>
      <c r="H26" s="15">
        <f t="shared" si="0"/>
        <v>2350</v>
      </c>
      <c r="I26" s="13"/>
      <c r="J26" s="149">
        <v>54</v>
      </c>
      <c r="K26" s="150"/>
      <c r="L26" s="149">
        <v>1320</v>
      </c>
      <c r="M26" s="150"/>
      <c r="N26" s="149">
        <v>9</v>
      </c>
      <c r="O26" s="150"/>
      <c r="P26" s="149">
        <v>967</v>
      </c>
    </row>
    <row r="27" spans="1:24" ht="12.75" customHeight="1" x14ac:dyDescent="0.2">
      <c r="A27" s="2" t="s">
        <v>98</v>
      </c>
      <c r="B27" s="3"/>
      <c r="C27" s="2"/>
      <c r="D27" s="2"/>
      <c r="E27" s="2"/>
      <c r="F27" s="15">
        <v>1035</v>
      </c>
      <c r="G27" s="16"/>
      <c r="H27" s="15">
        <f t="shared" si="0"/>
        <v>989</v>
      </c>
      <c r="I27" s="15"/>
      <c r="J27" s="153">
        <v>1</v>
      </c>
      <c r="K27" s="150"/>
      <c r="L27" s="149">
        <v>933</v>
      </c>
      <c r="M27" s="150"/>
      <c r="N27" s="149">
        <v>15</v>
      </c>
      <c r="O27" s="150"/>
      <c r="P27" s="149">
        <v>40</v>
      </c>
      <c r="X27" s="67"/>
    </row>
    <row r="28" spans="1:24" ht="12.75" customHeight="1" x14ac:dyDescent="0.2">
      <c r="A28" s="2" t="s">
        <v>46</v>
      </c>
      <c r="B28" s="3"/>
      <c r="C28" s="2"/>
      <c r="D28" s="2"/>
      <c r="E28" s="2"/>
      <c r="F28" s="15">
        <v>3026</v>
      </c>
      <c r="G28" s="15"/>
      <c r="H28" s="15">
        <f t="shared" si="0"/>
        <v>2767</v>
      </c>
      <c r="I28" s="15"/>
      <c r="J28" s="149">
        <v>35</v>
      </c>
      <c r="K28" s="150"/>
      <c r="L28" s="149">
        <v>636</v>
      </c>
      <c r="M28" s="150"/>
      <c r="N28" s="149">
        <v>54</v>
      </c>
      <c r="O28" s="150"/>
      <c r="P28" s="149">
        <v>2042</v>
      </c>
    </row>
    <row r="29" spans="1:24" ht="12.75" customHeight="1" x14ac:dyDescent="0.2">
      <c r="A29" s="2" t="s">
        <v>134</v>
      </c>
      <c r="B29" s="3"/>
      <c r="C29" s="2"/>
      <c r="D29" s="2"/>
      <c r="E29" s="2"/>
      <c r="F29" s="15">
        <v>5966</v>
      </c>
      <c r="G29" s="15"/>
      <c r="H29" s="15">
        <v>6761</v>
      </c>
      <c r="I29" s="15"/>
      <c r="J29" s="149">
        <v>1180</v>
      </c>
      <c r="K29" s="150"/>
      <c r="L29" s="149">
        <v>26</v>
      </c>
      <c r="M29" s="150"/>
      <c r="N29" s="151" t="s">
        <v>527</v>
      </c>
      <c r="O29" s="150"/>
      <c r="P29" s="149">
        <v>5555</v>
      </c>
    </row>
    <row r="30" spans="1:24" ht="12.75" customHeight="1" x14ac:dyDescent="0.2">
      <c r="A30" s="2" t="s">
        <v>517</v>
      </c>
      <c r="B30" s="2"/>
      <c r="C30" s="2"/>
      <c r="D30" s="2"/>
      <c r="E30" s="2"/>
      <c r="F30" s="15">
        <v>9289</v>
      </c>
      <c r="G30" s="13"/>
      <c r="H30" s="15">
        <f t="shared" si="0"/>
        <v>9399</v>
      </c>
      <c r="I30" s="15"/>
      <c r="J30" s="149">
        <v>743</v>
      </c>
      <c r="K30" s="150"/>
      <c r="L30" s="149">
        <v>5710</v>
      </c>
      <c r="M30" s="150"/>
      <c r="N30" s="149">
        <v>79</v>
      </c>
      <c r="O30" s="150"/>
      <c r="P30" s="149">
        <v>2867</v>
      </c>
    </row>
    <row r="31" spans="1:24" ht="12.75" customHeight="1" x14ac:dyDescent="0.2">
      <c r="A31" s="2" t="s">
        <v>47</v>
      </c>
      <c r="B31" s="3"/>
      <c r="C31" s="2"/>
      <c r="D31" s="2"/>
      <c r="E31" s="2"/>
      <c r="F31" s="15">
        <v>2185</v>
      </c>
      <c r="G31" s="15"/>
      <c r="H31" s="15">
        <v>1641</v>
      </c>
      <c r="I31" s="15"/>
      <c r="J31" s="151" t="s">
        <v>527</v>
      </c>
      <c r="K31" s="150"/>
      <c r="L31" s="149">
        <v>654</v>
      </c>
      <c r="M31" s="150"/>
      <c r="N31" s="149">
        <v>22</v>
      </c>
      <c r="O31" s="150"/>
      <c r="P31" s="149">
        <v>965</v>
      </c>
    </row>
    <row r="32" spans="1:24" ht="12.75" customHeight="1" x14ac:dyDescent="0.2">
      <c r="A32" s="2" t="s">
        <v>121</v>
      </c>
      <c r="B32" s="2"/>
      <c r="C32" s="2"/>
      <c r="D32" s="2"/>
      <c r="E32" s="2"/>
      <c r="F32" s="15">
        <v>21900</v>
      </c>
      <c r="G32" s="144"/>
      <c r="H32" s="15">
        <f t="shared" si="0"/>
        <v>21622</v>
      </c>
      <c r="I32" s="13"/>
      <c r="J32" s="149">
        <v>5373</v>
      </c>
      <c r="K32" s="150"/>
      <c r="L32" s="149">
        <v>8191</v>
      </c>
      <c r="M32" s="150"/>
      <c r="N32" s="149">
        <v>124</v>
      </c>
      <c r="O32" s="150"/>
      <c r="P32" s="149">
        <v>7934</v>
      </c>
    </row>
    <row r="33" spans="1:16" ht="12.75" customHeight="1" x14ac:dyDescent="0.2">
      <c r="A33" s="2" t="s">
        <v>99</v>
      </c>
      <c r="B33" s="3"/>
      <c r="C33" s="2"/>
      <c r="D33" s="2"/>
      <c r="E33" s="2"/>
      <c r="F33" s="15">
        <v>706</v>
      </c>
      <c r="G33" s="15"/>
      <c r="H33" s="15">
        <f t="shared" si="0"/>
        <v>1479</v>
      </c>
      <c r="I33" s="15"/>
      <c r="J33" s="149">
        <v>6</v>
      </c>
      <c r="K33" s="150"/>
      <c r="L33" s="149">
        <v>945</v>
      </c>
      <c r="M33" s="150"/>
      <c r="N33" s="149">
        <v>51</v>
      </c>
      <c r="O33" s="150"/>
      <c r="P33" s="149">
        <v>477</v>
      </c>
    </row>
    <row r="34" spans="1:16" ht="12.75" customHeight="1" x14ac:dyDescent="0.2">
      <c r="A34" s="2" t="s">
        <v>100</v>
      </c>
      <c r="B34" s="2"/>
      <c r="C34" s="2"/>
      <c r="D34" s="2"/>
      <c r="E34" s="2"/>
      <c r="F34" s="15">
        <v>4733</v>
      </c>
      <c r="G34" s="144"/>
      <c r="H34" s="15">
        <f t="shared" si="0"/>
        <v>5492</v>
      </c>
      <c r="I34" s="13"/>
      <c r="J34" s="149">
        <v>608</v>
      </c>
      <c r="K34" s="150"/>
      <c r="L34" s="149">
        <v>167</v>
      </c>
      <c r="M34" s="150"/>
      <c r="N34" s="149">
        <v>169</v>
      </c>
      <c r="O34" s="150"/>
      <c r="P34" s="149">
        <v>4548</v>
      </c>
    </row>
    <row r="35" spans="1:16" ht="12.75" customHeight="1" x14ac:dyDescent="0.2">
      <c r="A35" s="2" t="s">
        <v>128</v>
      </c>
      <c r="B35" s="3"/>
      <c r="C35" s="2"/>
      <c r="D35" s="2"/>
      <c r="E35" s="2"/>
      <c r="F35" s="15">
        <v>536</v>
      </c>
      <c r="G35" s="15"/>
      <c r="H35" s="15">
        <f t="shared" si="0"/>
        <v>556</v>
      </c>
      <c r="I35" s="15"/>
      <c r="J35" s="149">
        <v>10</v>
      </c>
      <c r="K35" s="150"/>
      <c r="L35" s="149">
        <v>497</v>
      </c>
      <c r="M35" s="150"/>
      <c r="N35" s="151">
        <v>12</v>
      </c>
      <c r="O35" s="150"/>
      <c r="P35" s="149">
        <v>37</v>
      </c>
    </row>
    <row r="36" spans="1:16" ht="12.75" customHeight="1" x14ac:dyDescent="0.2">
      <c r="A36" s="2" t="s">
        <v>40</v>
      </c>
      <c r="B36" s="2"/>
      <c r="C36" s="2"/>
      <c r="D36" s="2"/>
      <c r="E36" s="2"/>
      <c r="F36" s="15">
        <v>5695</v>
      </c>
      <c r="G36" s="144"/>
      <c r="H36" s="15">
        <f t="shared" si="0"/>
        <v>6692</v>
      </c>
      <c r="I36" s="15"/>
      <c r="J36" s="149">
        <v>55</v>
      </c>
      <c r="K36" s="150"/>
      <c r="L36" s="149">
        <v>2112</v>
      </c>
      <c r="M36" s="150"/>
      <c r="N36" s="149">
        <v>9</v>
      </c>
      <c r="O36" s="150"/>
      <c r="P36" s="149">
        <v>4516</v>
      </c>
    </row>
    <row r="37" spans="1:16" ht="12.75" customHeight="1" x14ac:dyDescent="0.2">
      <c r="A37" s="2" t="s">
        <v>36</v>
      </c>
      <c r="B37" s="2"/>
      <c r="C37" s="2"/>
      <c r="D37" s="2"/>
      <c r="E37" s="2"/>
      <c r="F37" s="15">
        <v>2425</v>
      </c>
      <c r="G37" s="13"/>
      <c r="H37" s="15">
        <f t="shared" si="0"/>
        <v>2095</v>
      </c>
      <c r="I37" s="13"/>
      <c r="J37" s="149">
        <v>79</v>
      </c>
      <c r="K37" s="150"/>
      <c r="L37" s="149">
        <v>1476</v>
      </c>
      <c r="M37" s="150"/>
      <c r="N37" s="154">
        <v>1</v>
      </c>
      <c r="O37" s="150"/>
      <c r="P37" s="149">
        <v>539</v>
      </c>
    </row>
    <row r="38" spans="1:16" ht="12.75" customHeight="1" x14ac:dyDescent="0.2">
      <c r="A38" s="2" t="s">
        <v>101</v>
      </c>
      <c r="B38" s="2"/>
      <c r="C38" s="2"/>
      <c r="D38" s="2"/>
      <c r="E38" s="2"/>
      <c r="F38" s="15">
        <v>112994</v>
      </c>
      <c r="G38" s="144"/>
      <c r="H38" s="15">
        <f t="shared" si="0"/>
        <v>117184</v>
      </c>
      <c r="I38" s="13"/>
      <c r="J38" s="149">
        <v>82079</v>
      </c>
      <c r="K38" s="150"/>
      <c r="L38" s="149">
        <v>33566</v>
      </c>
      <c r="M38" s="150"/>
      <c r="N38" s="149">
        <v>264</v>
      </c>
      <c r="O38" s="150"/>
      <c r="P38" s="149">
        <v>1275</v>
      </c>
    </row>
    <row r="39" spans="1:16" ht="12.75" customHeight="1" x14ac:dyDescent="0.2">
      <c r="A39" s="2" t="s">
        <v>102</v>
      </c>
      <c r="B39" s="2"/>
      <c r="C39" s="2"/>
      <c r="D39" s="2"/>
      <c r="E39" s="2"/>
      <c r="F39" s="15">
        <v>28317</v>
      </c>
      <c r="G39" s="144"/>
      <c r="H39" s="15">
        <f t="shared" si="0"/>
        <v>29199</v>
      </c>
      <c r="I39" s="13"/>
      <c r="J39" s="149">
        <v>3431</v>
      </c>
      <c r="K39" s="150"/>
      <c r="L39" s="149">
        <v>20632</v>
      </c>
      <c r="M39" s="150"/>
      <c r="N39" s="149">
        <v>589</v>
      </c>
      <c r="O39" s="150"/>
      <c r="P39" s="149">
        <v>4547</v>
      </c>
    </row>
    <row r="40" spans="1:16" ht="12.75" customHeight="1" x14ac:dyDescent="0.2">
      <c r="A40" s="2" t="s">
        <v>103</v>
      </c>
      <c r="B40" s="3"/>
      <c r="C40" s="2"/>
      <c r="D40" s="2"/>
      <c r="E40" s="2"/>
      <c r="F40" s="15">
        <v>12059</v>
      </c>
      <c r="G40" s="15"/>
      <c r="H40" s="15">
        <f t="shared" si="0"/>
        <v>11933</v>
      </c>
      <c r="I40" s="15"/>
      <c r="J40" s="149">
        <v>6532</v>
      </c>
      <c r="K40" s="150"/>
      <c r="L40" s="149">
        <v>466</v>
      </c>
      <c r="M40" s="150"/>
      <c r="N40" s="149">
        <v>132</v>
      </c>
      <c r="O40" s="150"/>
      <c r="P40" s="149">
        <v>4803</v>
      </c>
    </row>
    <row r="41" spans="1:16" ht="12.75" customHeight="1" x14ac:dyDescent="0.2">
      <c r="A41" s="2" t="s">
        <v>104</v>
      </c>
      <c r="B41" s="3"/>
      <c r="C41" s="2"/>
      <c r="D41" s="2"/>
      <c r="E41" s="2"/>
      <c r="F41" s="15">
        <v>19998</v>
      </c>
      <c r="G41" s="15"/>
      <c r="H41" s="15">
        <f t="shared" si="0"/>
        <v>22281</v>
      </c>
      <c r="I41" s="15"/>
      <c r="J41" s="149">
        <v>672</v>
      </c>
      <c r="K41" s="150"/>
      <c r="L41" s="149">
        <v>116</v>
      </c>
      <c r="M41" s="150"/>
      <c r="N41" s="149">
        <v>49</v>
      </c>
      <c r="O41" s="150"/>
      <c r="P41" s="149">
        <v>21444</v>
      </c>
    </row>
    <row r="42" spans="1:16" ht="12.75" customHeight="1" x14ac:dyDescent="0.2">
      <c r="A42" s="2" t="s">
        <v>129</v>
      </c>
      <c r="B42" s="2"/>
      <c r="C42" s="2"/>
      <c r="D42" s="2"/>
      <c r="E42" s="2"/>
      <c r="F42" s="15">
        <v>4946</v>
      </c>
      <c r="G42" s="13"/>
      <c r="H42" s="15">
        <f t="shared" si="0"/>
        <v>4657</v>
      </c>
      <c r="I42" s="13"/>
      <c r="J42" s="149">
        <v>98</v>
      </c>
      <c r="K42" s="150"/>
      <c r="L42" s="149">
        <v>3452</v>
      </c>
      <c r="M42" s="150"/>
      <c r="N42" s="149">
        <v>33</v>
      </c>
      <c r="O42" s="150"/>
      <c r="P42" s="149">
        <v>1074</v>
      </c>
    </row>
    <row r="43" spans="1:16" ht="12.75" customHeight="1" x14ac:dyDescent="0.2">
      <c r="A43" s="2" t="s">
        <v>49</v>
      </c>
      <c r="B43" s="3"/>
      <c r="C43" s="2"/>
      <c r="D43" s="2"/>
      <c r="E43" s="2"/>
      <c r="F43" s="15">
        <v>533</v>
      </c>
      <c r="G43" s="15"/>
      <c r="H43" s="15">
        <f t="shared" si="0"/>
        <v>640</v>
      </c>
      <c r="I43" s="15"/>
      <c r="J43" s="149">
        <v>2</v>
      </c>
      <c r="K43" s="150"/>
      <c r="L43" s="149">
        <v>556</v>
      </c>
      <c r="M43" s="150"/>
      <c r="N43" s="149">
        <v>5</v>
      </c>
      <c r="O43" s="150"/>
      <c r="P43" s="149">
        <v>77</v>
      </c>
    </row>
    <row r="44" spans="1:16" ht="12.75" customHeight="1" x14ac:dyDescent="0.2">
      <c r="A44" s="2" t="s">
        <v>50</v>
      </c>
      <c r="B44" s="3"/>
      <c r="C44" s="2"/>
      <c r="D44" s="2"/>
      <c r="E44" s="2"/>
      <c r="F44" s="15">
        <v>579</v>
      </c>
      <c r="G44" s="15"/>
      <c r="H44" s="15">
        <f t="shared" si="0"/>
        <v>583</v>
      </c>
      <c r="I44" s="15"/>
      <c r="J44" s="149">
        <v>4</v>
      </c>
      <c r="K44" s="150"/>
      <c r="L44" s="149">
        <v>465</v>
      </c>
      <c r="M44" s="150"/>
      <c r="N44" s="149">
        <v>15</v>
      </c>
      <c r="O44" s="150"/>
      <c r="P44" s="149">
        <v>99</v>
      </c>
    </row>
    <row r="45" spans="1:16" ht="12.75" x14ac:dyDescent="0.2">
      <c r="A45" s="2" t="s">
        <v>520</v>
      </c>
      <c r="B45" s="3"/>
      <c r="C45" s="2"/>
      <c r="D45" s="2"/>
      <c r="E45" s="2"/>
      <c r="F45" s="15">
        <v>2861</v>
      </c>
      <c r="G45" s="15"/>
      <c r="H45" s="15">
        <f t="shared" ref="H45:H50" si="1">J45+L45+N45+P45</f>
        <v>2263</v>
      </c>
      <c r="I45" s="15"/>
      <c r="J45" s="149">
        <v>19</v>
      </c>
      <c r="K45" s="15"/>
      <c r="L45" s="149">
        <v>826</v>
      </c>
      <c r="M45" s="15"/>
      <c r="N45" s="149">
        <v>40</v>
      </c>
      <c r="O45" s="15"/>
      <c r="P45" s="149">
        <v>1378</v>
      </c>
    </row>
    <row r="46" spans="1:16" x14ac:dyDescent="0.2">
      <c r="A46" s="2" t="s">
        <v>37</v>
      </c>
      <c r="B46" s="2"/>
      <c r="C46" s="2"/>
      <c r="D46" s="2"/>
      <c r="E46" s="2"/>
      <c r="F46" s="15">
        <v>11188</v>
      </c>
      <c r="G46" s="13"/>
      <c r="H46" s="15">
        <f t="shared" si="1"/>
        <v>12281</v>
      </c>
      <c r="I46" s="13"/>
      <c r="J46" s="149">
        <v>281</v>
      </c>
      <c r="K46" s="15"/>
      <c r="L46" s="149">
        <v>8031</v>
      </c>
      <c r="M46" s="15"/>
      <c r="N46" s="149">
        <v>299</v>
      </c>
      <c r="O46" s="15"/>
      <c r="P46" s="149">
        <v>3670</v>
      </c>
    </row>
    <row r="47" spans="1:16" ht="12.75" x14ac:dyDescent="0.2">
      <c r="A47" s="2" t="s">
        <v>51</v>
      </c>
      <c r="B47" s="3"/>
      <c r="C47" s="2"/>
      <c r="D47" s="2"/>
      <c r="E47" s="2"/>
      <c r="F47" s="15">
        <v>1032</v>
      </c>
      <c r="G47" s="15"/>
      <c r="H47" s="15">
        <f t="shared" si="1"/>
        <v>1057</v>
      </c>
      <c r="I47" s="15"/>
      <c r="J47" s="149">
        <v>6</v>
      </c>
      <c r="K47" s="15"/>
      <c r="L47" s="149">
        <v>995</v>
      </c>
      <c r="M47" s="15"/>
      <c r="N47" s="151">
        <v>1</v>
      </c>
      <c r="O47" s="15"/>
      <c r="P47" s="149">
        <v>55</v>
      </c>
    </row>
    <row r="48" spans="1:16" x14ac:dyDescent="0.2">
      <c r="A48" s="2" t="s">
        <v>38</v>
      </c>
      <c r="B48" s="2"/>
      <c r="C48" s="2"/>
      <c r="D48" s="2"/>
      <c r="E48" s="2"/>
      <c r="F48" s="15">
        <v>8483</v>
      </c>
      <c r="G48" s="13"/>
      <c r="H48" s="15">
        <f t="shared" si="1"/>
        <v>9269</v>
      </c>
      <c r="I48" s="13"/>
      <c r="J48" s="149">
        <v>108</v>
      </c>
      <c r="K48" s="15"/>
      <c r="L48" s="149">
        <v>4952</v>
      </c>
      <c r="M48" s="15"/>
      <c r="N48" s="149">
        <v>241</v>
      </c>
      <c r="O48" s="15"/>
      <c r="P48" s="149">
        <v>3968</v>
      </c>
    </row>
    <row r="49" spans="1:16" ht="12.75" x14ac:dyDescent="0.2">
      <c r="A49" s="2" t="s">
        <v>105</v>
      </c>
      <c r="B49" s="3"/>
      <c r="C49" s="2"/>
      <c r="D49" s="2"/>
      <c r="E49" s="2"/>
      <c r="F49" s="15">
        <v>2816</v>
      </c>
      <c r="G49" s="15"/>
      <c r="H49" s="15">
        <f t="shared" si="1"/>
        <v>2164</v>
      </c>
      <c r="I49" s="15"/>
      <c r="J49" s="149">
        <v>376</v>
      </c>
      <c r="K49" s="15"/>
      <c r="L49" s="149">
        <v>1313</v>
      </c>
      <c r="M49" s="15"/>
      <c r="N49" s="149">
        <v>41</v>
      </c>
      <c r="O49" s="15"/>
      <c r="P49" s="149">
        <v>434</v>
      </c>
    </row>
    <row r="50" spans="1:16" x14ac:dyDescent="0.2">
      <c r="A50" s="2" t="s">
        <v>106</v>
      </c>
      <c r="B50" s="2"/>
      <c r="C50" s="2"/>
      <c r="D50" s="2"/>
      <c r="E50" s="2"/>
      <c r="F50" s="15">
        <v>5208</v>
      </c>
      <c r="G50" s="15"/>
      <c r="H50" s="15">
        <f t="shared" si="1"/>
        <v>5500</v>
      </c>
      <c r="I50" s="15"/>
      <c r="J50" s="149">
        <v>76</v>
      </c>
      <c r="K50" s="15"/>
      <c r="L50" s="149">
        <v>3855</v>
      </c>
      <c r="M50" s="15"/>
      <c r="N50" s="149">
        <v>66</v>
      </c>
      <c r="O50" s="15"/>
      <c r="P50" s="149">
        <v>1503</v>
      </c>
    </row>
    <row r="51" spans="1:16" ht="13.5" x14ac:dyDescent="0.2">
      <c r="A51" s="2" t="s">
        <v>107</v>
      </c>
      <c r="B51" s="2"/>
      <c r="C51" s="2"/>
      <c r="D51" s="2"/>
      <c r="E51" s="2"/>
      <c r="F51" s="15">
        <v>5539</v>
      </c>
      <c r="G51" s="144"/>
      <c r="H51" s="15">
        <f>J51+L51+N51+P51</f>
        <v>5670</v>
      </c>
      <c r="I51" s="15"/>
      <c r="J51" s="149">
        <v>140</v>
      </c>
      <c r="K51" s="15"/>
      <c r="L51" s="149">
        <v>3182</v>
      </c>
      <c r="M51" s="15"/>
      <c r="N51" s="149">
        <v>54</v>
      </c>
      <c r="O51" s="15"/>
      <c r="P51" s="149">
        <v>2294</v>
      </c>
    </row>
    <row r="52" spans="1:16" ht="12.75" x14ac:dyDescent="0.2">
      <c r="A52" s="2" t="s">
        <v>52</v>
      </c>
      <c r="B52" s="3"/>
      <c r="C52" s="2"/>
      <c r="D52" s="2"/>
      <c r="E52" s="2"/>
      <c r="F52" s="15">
        <v>3632</v>
      </c>
      <c r="G52" s="15"/>
      <c r="H52" s="15">
        <f>J52+L52+N52+P52</f>
        <v>4896</v>
      </c>
      <c r="I52" s="15"/>
      <c r="J52" s="149">
        <v>1436</v>
      </c>
      <c r="K52" s="15"/>
      <c r="L52" s="149">
        <v>1368</v>
      </c>
      <c r="M52" s="15"/>
      <c r="N52" s="149">
        <v>172</v>
      </c>
      <c r="O52" s="15"/>
      <c r="P52" s="149">
        <v>1920</v>
      </c>
    </row>
    <row r="53" spans="1:16" x14ac:dyDescent="0.2">
      <c r="A53" s="12" t="s">
        <v>39</v>
      </c>
      <c r="B53" s="12"/>
      <c r="C53" s="12"/>
      <c r="D53" s="12"/>
      <c r="E53" s="12"/>
      <c r="F53" s="18">
        <v>1701</v>
      </c>
      <c r="G53" s="12"/>
      <c r="H53" s="18">
        <f>J53+L53+N53+P53</f>
        <v>1572</v>
      </c>
      <c r="I53" s="12"/>
      <c r="J53" s="155">
        <v>26</v>
      </c>
      <c r="K53" s="18"/>
      <c r="L53" s="155">
        <v>1053</v>
      </c>
      <c r="M53" s="18"/>
      <c r="N53" s="155">
        <v>69</v>
      </c>
      <c r="O53" s="18"/>
      <c r="P53" s="155">
        <v>424</v>
      </c>
    </row>
    <row r="54" spans="1:16" x14ac:dyDescent="0.2">
      <c r="A54" s="12" t="s">
        <v>529</v>
      </c>
      <c r="B54" s="12"/>
      <c r="C54" s="12"/>
      <c r="D54" s="12"/>
      <c r="E54" s="12"/>
      <c r="F54" s="155">
        <f>SUM(F45:F53,F15:F44)</f>
        <v>358312</v>
      </c>
      <c r="G54" s="155"/>
      <c r="H54" s="155">
        <f>SUM(H45:H53,H15:H44)</f>
        <v>367474</v>
      </c>
      <c r="I54" s="155">
        <f t="shared" ref="I54:P54" si="2">SUM(I15:I44)+SUM(I45:I53)</f>
        <v>0</v>
      </c>
      <c r="J54" s="155">
        <f t="shared" si="2"/>
        <v>129644</v>
      </c>
      <c r="K54" s="155">
        <f t="shared" si="2"/>
        <v>0</v>
      </c>
      <c r="L54" s="155">
        <f t="shared" si="2"/>
        <v>128683</v>
      </c>
      <c r="M54" s="155">
        <f t="shared" si="2"/>
        <v>0</v>
      </c>
      <c r="N54" s="155">
        <f t="shared" si="2"/>
        <v>3284</v>
      </c>
      <c r="O54" s="155">
        <f t="shared" si="2"/>
        <v>0</v>
      </c>
      <c r="P54" s="155">
        <f t="shared" si="2"/>
        <v>105863</v>
      </c>
    </row>
    <row r="55" spans="1:16" x14ac:dyDescent="0.2">
      <c r="A55" s="13"/>
      <c r="B55" s="13"/>
      <c r="C55" s="13"/>
      <c r="D55" s="13"/>
      <c r="E55" s="13"/>
      <c r="F55" s="149"/>
      <c r="G55" s="149"/>
      <c r="H55" s="149"/>
      <c r="I55" s="149"/>
      <c r="J55" s="149"/>
      <c r="K55" s="149"/>
      <c r="L55" s="149"/>
      <c r="M55" s="149"/>
      <c r="N55" s="149"/>
      <c r="O55" s="149"/>
      <c r="P55" s="149"/>
    </row>
    <row r="56" spans="1:16" ht="13.5" x14ac:dyDescent="0.2">
      <c r="A56" s="19" t="s">
        <v>728</v>
      </c>
      <c r="B56" s="3"/>
      <c r="C56" s="3"/>
      <c r="D56" s="3"/>
      <c r="E56" s="3"/>
      <c r="F56" s="3"/>
      <c r="G56" s="3"/>
      <c r="H56" s="3"/>
      <c r="I56" s="3"/>
      <c r="J56" s="3"/>
      <c r="K56" s="3"/>
      <c r="L56" s="3"/>
      <c r="M56" s="3"/>
      <c r="N56" s="3"/>
      <c r="O56" s="3"/>
      <c r="P56" s="3"/>
    </row>
  </sheetData>
  <pageMargins left="0.75" right="0.75" top="1" bottom="1" header="0.5" footer="0.5"/>
  <pageSetup paperSize="9" scale="95"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7"/>
  <sheetViews>
    <sheetView showGridLines="0" zoomScaleNormal="100" zoomScaleSheetLayoutView="100" workbookViewId="0">
      <selection activeCell="O1" sqref="O1"/>
    </sheetView>
  </sheetViews>
  <sheetFormatPr defaultRowHeight="12.75" x14ac:dyDescent="0.2"/>
  <cols>
    <col min="1" max="1" width="1.42578125" style="63" customWidth="1"/>
    <col min="2" max="2" width="4.140625" style="63" customWidth="1"/>
    <col min="3" max="3" width="8.7109375" style="63" customWidth="1"/>
    <col min="4" max="4" width="4.7109375" style="63" customWidth="1"/>
    <col min="5" max="5" width="1.7109375" style="63" customWidth="1"/>
    <col min="6" max="7" width="9.85546875" style="63" bestFit="1" customWidth="1"/>
    <col min="8" max="8" width="1.5703125" style="63" customWidth="1"/>
    <col min="9" max="9" width="14.42578125" style="63" bestFit="1" customWidth="1"/>
    <col min="10" max="11" width="9.85546875" style="63" bestFit="1" customWidth="1"/>
    <col min="12" max="12" width="1.5703125" style="63" customWidth="1"/>
    <col min="13" max="13" width="12.140625" style="63" bestFit="1" customWidth="1"/>
    <col min="14" max="15" width="8.85546875" style="63" bestFit="1" customWidth="1"/>
    <col min="16" max="16384" width="9.140625" style="63"/>
  </cols>
  <sheetData>
    <row r="1" spans="1:16" s="62" customFormat="1" ht="12.75" customHeight="1" x14ac:dyDescent="0.2">
      <c r="A1" s="1" t="s">
        <v>68</v>
      </c>
      <c r="B1" s="1"/>
      <c r="C1" s="1"/>
      <c r="D1" s="1" t="s">
        <v>681</v>
      </c>
      <c r="E1" s="1"/>
      <c r="F1" s="1"/>
      <c r="G1" s="1"/>
      <c r="H1" s="1"/>
      <c r="I1" s="1"/>
      <c r="J1" s="1"/>
      <c r="K1" s="1"/>
      <c r="L1" s="1"/>
      <c r="M1" s="1"/>
      <c r="N1" s="1"/>
      <c r="O1" s="1"/>
    </row>
    <row r="2" spans="1:16" s="62" customFormat="1" ht="12.75" customHeight="1" x14ac:dyDescent="0.2">
      <c r="A2" s="1"/>
      <c r="B2" s="1"/>
      <c r="C2" s="1"/>
      <c r="D2" s="1" t="s">
        <v>568</v>
      </c>
      <c r="E2" s="1"/>
      <c r="F2" s="1"/>
      <c r="G2" s="1"/>
      <c r="H2" s="1"/>
      <c r="I2" s="1"/>
      <c r="J2" s="1"/>
      <c r="K2" s="1"/>
      <c r="L2" s="1"/>
      <c r="M2" s="1"/>
      <c r="N2" s="1"/>
      <c r="O2" s="1"/>
    </row>
    <row r="3" spans="1:16" ht="12.75" customHeight="1" x14ac:dyDescent="0.2">
      <c r="A3" s="3"/>
      <c r="B3" s="3"/>
      <c r="C3" s="3"/>
      <c r="D3" s="3" t="s">
        <v>761</v>
      </c>
      <c r="E3" s="3"/>
      <c r="F3" s="3"/>
      <c r="G3" s="3"/>
      <c r="H3" s="3"/>
      <c r="I3" s="3"/>
      <c r="J3" s="3"/>
      <c r="K3" s="3"/>
      <c r="L3" s="3"/>
      <c r="M3" s="3"/>
      <c r="N3" s="3"/>
      <c r="O3" s="3"/>
      <c r="P3" s="65"/>
    </row>
    <row r="4" spans="1:16" ht="12.75" customHeight="1" x14ac:dyDescent="0.2">
      <c r="A4" s="3"/>
      <c r="B4" s="3"/>
      <c r="C4" s="3"/>
      <c r="D4" s="3"/>
      <c r="E4" s="3"/>
      <c r="F4" s="3"/>
      <c r="G4" s="3"/>
      <c r="H4" s="3"/>
      <c r="I4" s="3"/>
      <c r="J4" s="3"/>
      <c r="K4" s="3"/>
      <c r="L4" s="3"/>
      <c r="M4" s="3"/>
      <c r="N4" s="3"/>
      <c r="O4" s="3"/>
    </row>
    <row r="5" spans="1:16" ht="12.75" customHeight="1" x14ac:dyDescent="0.2">
      <c r="A5" s="11"/>
      <c r="B5" s="11"/>
      <c r="C5" s="11"/>
      <c r="D5" s="11"/>
      <c r="E5" s="11"/>
      <c r="F5" s="11"/>
      <c r="G5" s="11"/>
      <c r="H5" s="11"/>
      <c r="I5" s="11"/>
      <c r="J5" s="11"/>
      <c r="K5" s="11"/>
      <c r="L5" s="11"/>
      <c r="M5" s="11"/>
      <c r="N5" s="11"/>
      <c r="O5" s="11"/>
    </row>
    <row r="6" spans="1:16" s="69" customFormat="1" ht="12.75" customHeight="1" x14ac:dyDescent="0.2">
      <c r="A6" s="2" t="s">
        <v>20</v>
      </c>
      <c r="B6" s="2"/>
      <c r="C6" s="2"/>
      <c r="D6" s="2"/>
      <c r="E6" s="2"/>
      <c r="F6" s="2" t="s">
        <v>21</v>
      </c>
      <c r="G6" s="2" t="s">
        <v>21</v>
      </c>
      <c r="H6" s="2"/>
      <c r="I6" s="2" t="s">
        <v>53</v>
      </c>
      <c r="J6" s="2"/>
      <c r="K6" s="2"/>
      <c r="L6" s="2"/>
      <c r="M6" s="2" t="s">
        <v>54</v>
      </c>
      <c r="N6" s="2"/>
      <c r="O6" s="2"/>
    </row>
    <row r="7" spans="1:16" s="69" customFormat="1" ht="12.75" customHeight="1" x14ac:dyDescent="0.2">
      <c r="A7" s="2" t="s">
        <v>24</v>
      </c>
      <c r="B7" s="2"/>
      <c r="C7" s="2"/>
      <c r="D7" s="2"/>
      <c r="E7" s="2"/>
      <c r="F7" s="2" t="s">
        <v>10</v>
      </c>
      <c r="G7" s="2" t="s">
        <v>10</v>
      </c>
      <c r="H7" s="2"/>
      <c r="I7" s="12" t="s">
        <v>55</v>
      </c>
      <c r="J7" s="12"/>
      <c r="K7" s="12"/>
      <c r="L7" s="2"/>
      <c r="M7" s="12" t="s">
        <v>56</v>
      </c>
      <c r="N7" s="12"/>
      <c r="O7" s="12"/>
    </row>
    <row r="8" spans="1:16" s="69" customFormat="1" ht="12.75" customHeight="1" x14ac:dyDescent="0.2">
      <c r="A8" s="2"/>
      <c r="B8" s="2"/>
      <c r="C8" s="2"/>
      <c r="D8" s="2"/>
      <c r="E8" s="2"/>
      <c r="F8" s="2"/>
      <c r="G8" s="2"/>
      <c r="H8" s="2"/>
      <c r="I8" s="24" t="s">
        <v>57</v>
      </c>
      <c r="J8" s="24" t="s">
        <v>58</v>
      </c>
      <c r="K8" s="24" t="s">
        <v>7</v>
      </c>
      <c r="L8" s="24"/>
      <c r="M8" s="24" t="s">
        <v>144</v>
      </c>
      <c r="N8" s="24" t="s">
        <v>145</v>
      </c>
      <c r="O8" s="157" t="s">
        <v>7</v>
      </c>
    </row>
    <row r="9" spans="1:16" s="69" customFormat="1" ht="12.75" customHeight="1" x14ac:dyDescent="0.2">
      <c r="A9" s="2"/>
      <c r="B9" s="2"/>
      <c r="C9" s="2"/>
      <c r="D9" s="2"/>
      <c r="E9" s="2"/>
      <c r="F9" s="12"/>
      <c r="G9" s="12"/>
      <c r="H9" s="12"/>
      <c r="I9" s="27" t="s">
        <v>59</v>
      </c>
      <c r="J9" s="27" t="s">
        <v>60</v>
      </c>
      <c r="K9" s="27" t="s">
        <v>10</v>
      </c>
      <c r="L9" s="27"/>
      <c r="M9" s="27" t="s">
        <v>571</v>
      </c>
      <c r="N9" s="27" t="s">
        <v>572</v>
      </c>
      <c r="O9" s="158" t="s">
        <v>10</v>
      </c>
    </row>
    <row r="10" spans="1:16" s="69" customFormat="1" ht="12.75" customHeight="1" x14ac:dyDescent="0.2">
      <c r="A10" s="12"/>
      <c r="B10" s="12"/>
      <c r="C10" s="12"/>
      <c r="D10" s="12"/>
      <c r="E10" s="12"/>
      <c r="F10" s="12">
        <v>2015</v>
      </c>
      <c r="G10" s="12">
        <v>2016</v>
      </c>
      <c r="H10" s="20"/>
      <c r="I10" s="12">
        <v>2016</v>
      </c>
      <c r="J10" s="12">
        <v>2016</v>
      </c>
      <c r="K10" s="12">
        <v>2016</v>
      </c>
      <c r="L10" s="12"/>
      <c r="M10" s="12">
        <v>2016</v>
      </c>
      <c r="N10" s="12">
        <v>2016</v>
      </c>
      <c r="O10" s="12">
        <v>2016</v>
      </c>
    </row>
    <row r="11" spans="1:16" s="69" customFormat="1" ht="12.75" customHeight="1" x14ac:dyDescent="0.2">
      <c r="A11" s="2"/>
      <c r="B11" s="2"/>
      <c r="C11" s="2"/>
      <c r="D11" s="2"/>
      <c r="E11" s="2"/>
      <c r="F11" s="2"/>
      <c r="G11" s="2"/>
      <c r="H11" s="13"/>
      <c r="I11" s="2"/>
      <c r="J11" s="2"/>
      <c r="K11" s="2"/>
      <c r="L11" s="2"/>
      <c r="M11" s="2"/>
      <c r="N11" s="2"/>
      <c r="O11" s="2"/>
    </row>
    <row r="12" spans="1:16" s="69" customFormat="1" ht="12.75" customHeight="1" x14ac:dyDescent="0.2">
      <c r="A12" s="2" t="s">
        <v>41</v>
      </c>
      <c r="B12" s="3"/>
      <c r="C12" s="2"/>
      <c r="D12" s="2"/>
      <c r="E12" s="2"/>
      <c r="F12" s="159">
        <v>51173</v>
      </c>
      <c r="G12" s="21">
        <f>K12+O12</f>
        <v>56940</v>
      </c>
      <c r="H12" s="21"/>
      <c r="I12" s="14">
        <v>12947</v>
      </c>
      <c r="J12" s="149">
        <v>12791</v>
      </c>
      <c r="K12" s="21">
        <f>I12+J12</f>
        <v>25738</v>
      </c>
      <c r="L12" s="21"/>
      <c r="M12" s="149">
        <v>15605</v>
      </c>
      <c r="N12" s="149">
        <v>15597</v>
      </c>
      <c r="O12" s="21">
        <f t="shared" ref="O12:O50" si="0">M12+N12</f>
        <v>31202</v>
      </c>
    </row>
    <row r="13" spans="1:16" s="69" customFormat="1" ht="12.75" customHeight="1" x14ac:dyDescent="0.2">
      <c r="A13" s="2" t="s">
        <v>42</v>
      </c>
      <c r="B13" s="3"/>
      <c r="C13" s="2"/>
      <c r="D13" s="2"/>
      <c r="E13" s="2"/>
      <c r="F13" s="159">
        <v>32342</v>
      </c>
      <c r="G13" s="21">
        <f>K13+O13</f>
        <v>26804</v>
      </c>
      <c r="H13" s="21"/>
      <c r="I13" s="14">
        <v>8155</v>
      </c>
      <c r="J13" s="149">
        <v>8327</v>
      </c>
      <c r="K13" s="21">
        <f>I13+J13</f>
        <v>16482</v>
      </c>
      <c r="L13" s="21"/>
      <c r="M13" s="149">
        <v>5056</v>
      </c>
      <c r="N13" s="149">
        <v>5266</v>
      </c>
      <c r="O13" s="21">
        <f t="shared" si="0"/>
        <v>10322</v>
      </c>
    </row>
    <row r="14" spans="1:16" s="69" customFormat="1" ht="12.75" customHeight="1" x14ac:dyDescent="0.2">
      <c r="A14" s="2" t="s">
        <v>43</v>
      </c>
      <c r="B14" s="3"/>
      <c r="C14" s="2"/>
      <c r="D14" s="2"/>
      <c r="E14" s="2"/>
      <c r="F14" s="159">
        <v>36381</v>
      </c>
      <c r="G14" s="21">
        <v>34286</v>
      </c>
      <c r="H14" s="21"/>
      <c r="I14" s="138" t="s">
        <v>527</v>
      </c>
      <c r="J14" s="138" t="s">
        <v>527</v>
      </c>
      <c r="K14" s="138" t="s">
        <v>527</v>
      </c>
      <c r="L14" s="21"/>
      <c r="M14" s="149">
        <v>16976</v>
      </c>
      <c r="N14" s="149">
        <v>17310</v>
      </c>
      <c r="O14" s="21">
        <f t="shared" si="0"/>
        <v>34286</v>
      </c>
    </row>
    <row r="15" spans="1:16" s="69" customFormat="1" ht="12.75" customHeight="1" x14ac:dyDescent="0.2">
      <c r="A15" s="2" t="s">
        <v>122</v>
      </c>
      <c r="B15" s="3"/>
      <c r="C15" s="2"/>
      <c r="D15" s="2"/>
      <c r="E15" s="2"/>
      <c r="F15" s="159">
        <v>6158334</v>
      </c>
      <c r="G15" s="21">
        <f t="shared" ref="G15:G23" si="1">K15+O15</f>
        <v>6369396</v>
      </c>
      <c r="H15" s="21"/>
      <c r="I15" s="14">
        <v>2451058</v>
      </c>
      <c r="J15" s="149">
        <v>2450839</v>
      </c>
      <c r="K15" s="21">
        <f t="shared" ref="K15:K23" si="2">I15+J15</f>
        <v>4901897</v>
      </c>
      <c r="L15" s="21"/>
      <c r="M15" s="149">
        <v>736590</v>
      </c>
      <c r="N15" s="149">
        <v>730909</v>
      </c>
      <c r="O15" s="21">
        <f t="shared" si="0"/>
        <v>1467499</v>
      </c>
    </row>
    <row r="16" spans="1:16" s="69" customFormat="1" ht="12.75" customHeight="1" x14ac:dyDescent="0.2">
      <c r="A16" s="2" t="s">
        <v>123</v>
      </c>
      <c r="B16" s="2"/>
      <c r="C16" s="2"/>
      <c r="D16" s="2"/>
      <c r="E16" s="2"/>
      <c r="F16" s="15">
        <v>2121</v>
      </c>
      <c r="G16" s="21">
        <f t="shared" si="1"/>
        <v>1082</v>
      </c>
      <c r="H16" s="21"/>
      <c r="I16" s="14">
        <v>483</v>
      </c>
      <c r="J16" s="149">
        <v>550</v>
      </c>
      <c r="K16" s="21">
        <f t="shared" si="2"/>
        <v>1033</v>
      </c>
      <c r="L16" s="21"/>
      <c r="M16" s="149">
        <v>21</v>
      </c>
      <c r="N16" s="149">
        <v>28</v>
      </c>
      <c r="O16" s="21">
        <f t="shared" si="0"/>
        <v>49</v>
      </c>
    </row>
    <row r="17" spans="1:15" s="69" customFormat="1" ht="12.75" customHeight="1" x14ac:dyDescent="0.2">
      <c r="A17" s="2" t="s">
        <v>44</v>
      </c>
      <c r="B17" s="3"/>
      <c r="C17" s="2"/>
      <c r="D17" s="2"/>
      <c r="E17" s="2"/>
      <c r="F17" s="159">
        <v>2232</v>
      </c>
      <c r="G17" s="21">
        <f t="shared" si="1"/>
        <v>2865</v>
      </c>
      <c r="H17" s="21"/>
      <c r="I17" s="14">
        <v>14</v>
      </c>
      <c r="J17" s="46">
        <v>10</v>
      </c>
      <c r="K17" s="21">
        <f t="shared" si="2"/>
        <v>24</v>
      </c>
      <c r="L17" s="21"/>
      <c r="M17" s="149">
        <v>1411</v>
      </c>
      <c r="N17" s="149">
        <v>1430</v>
      </c>
      <c r="O17" s="21">
        <f t="shared" si="0"/>
        <v>2841</v>
      </c>
    </row>
    <row r="18" spans="1:15" s="69" customFormat="1" ht="12.75" customHeight="1" x14ac:dyDescent="0.2">
      <c r="A18" s="2" t="s">
        <v>45</v>
      </c>
      <c r="B18" s="2"/>
      <c r="C18" s="2"/>
      <c r="D18" s="2"/>
      <c r="E18" s="2"/>
      <c r="F18" s="159">
        <v>119959</v>
      </c>
      <c r="G18" s="21">
        <f t="shared" si="1"/>
        <v>122930</v>
      </c>
      <c r="H18" s="21"/>
      <c r="I18" s="14">
        <v>5745</v>
      </c>
      <c r="J18" s="149">
        <v>5572</v>
      </c>
      <c r="K18" s="21">
        <f t="shared" si="2"/>
        <v>11317</v>
      </c>
      <c r="L18" s="21"/>
      <c r="M18" s="149">
        <v>55076</v>
      </c>
      <c r="N18" s="149">
        <v>56537</v>
      </c>
      <c r="O18" s="21">
        <f t="shared" si="0"/>
        <v>111613</v>
      </c>
    </row>
    <row r="19" spans="1:15" s="69" customFormat="1" ht="12.75" customHeight="1" x14ac:dyDescent="0.2">
      <c r="A19" s="2" t="s">
        <v>133</v>
      </c>
      <c r="B19" s="3"/>
      <c r="C19" s="2"/>
      <c r="D19" s="2"/>
      <c r="E19" s="2"/>
      <c r="F19" s="159">
        <v>13094</v>
      </c>
      <c r="G19" s="21">
        <f t="shared" si="1"/>
        <v>14302</v>
      </c>
      <c r="H19" s="21"/>
      <c r="I19" s="14">
        <v>113</v>
      </c>
      <c r="J19" s="151">
        <v>108</v>
      </c>
      <c r="K19" s="21">
        <f t="shared" si="2"/>
        <v>221</v>
      </c>
      <c r="L19" s="21"/>
      <c r="M19" s="149">
        <v>7037</v>
      </c>
      <c r="N19" s="149">
        <v>7044</v>
      </c>
      <c r="O19" s="21">
        <f t="shared" si="0"/>
        <v>14081</v>
      </c>
    </row>
    <row r="20" spans="1:15" s="69" customFormat="1" ht="12.75" customHeight="1" x14ac:dyDescent="0.2">
      <c r="A20" s="2" t="s">
        <v>32</v>
      </c>
      <c r="B20" s="2"/>
      <c r="C20" s="2"/>
      <c r="D20" s="2"/>
      <c r="E20" s="2"/>
      <c r="F20" s="159">
        <v>106923</v>
      </c>
      <c r="G20" s="21">
        <f t="shared" si="1"/>
        <v>112506</v>
      </c>
      <c r="H20" s="21"/>
      <c r="I20" s="14">
        <v>39329</v>
      </c>
      <c r="J20" s="149">
        <v>39439</v>
      </c>
      <c r="K20" s="21">
        <f t="shared" si="2"/>
        <v>78768</v>
      </c>
      <c r="L20" s="21"/>
      <c r="M20" s="149">
        <v>16623</v>
      </c>
      <c r="N20" s="149">
        <v>17115</v>
      </c>
      <c r="O20" s="21">
        <f t="shared" si="0"/>
        <v>33738</v>
      </c>
    </row>
    <row r="21" spans="1:15" s="69" customFormat="1" ht="12.75" customHeight="1" x14ac:dyDescent="0.2">
      <c r="A21" s="2" t="s">
        <v>33</v>
      </c>
      <c r="B21" s="2"/>
      <c r="C21" s="2"/>
      <c r="D21" s="2"/>
      <c r="E21" s="2"/>
      <c r="F21" s="159">
        <v>222848</v>
      </c>
      <c r="G21" s="21">
        <f t="shared" si="1"/>
        <v>238691</v>
      </c>
      <c r="H21" s="21"/>
      <c r="I21" s="14">
        <v>18179</v>
      </c>
      <c r="J21" s="149">
        <v>18751</v>
      </c>
      <c r="K21" s="21">
        <f t="shared" si="2"/>
        <v>36930</v>
      </c>
      <c r="L21" s="21"/>
      <c r="M21" s="149">
        <v>99903</v>
      </c>
      <c r="N21" s="149">
        <v>101858</v>
      </c>
      <c r="O21" s="21">
        <f t="shared" si="0"/>
        <v>201761</v>
      </c>
    </row>
    <row r="22" spans="1:15" s="69" customFormat="1" ht="12.75" customHeight="1" x14ac:dyDescent="0.2">
      <c r="A22" s="2" t="s">
        <v>34</v>
      </c>
      <c r="B22" s="2"/>
      <c r="C22" s="2"/>
      <c r="D22" s="2"/>
      <c r="E22" s="2"/>
      <c r="F22" s="159">
        <v>93517</v>
      </c>
      <c r="G22" s="21">
        <f t="shared" si="1"/>
        <v>85848</v>
      </c>
      <c r="H22" s="21"/>
      <c r="I22" s="14">
        <v>20216</v>
      </c>
      <c r="J22" s="149">
        <v>19875</v>
      </c>
      <c r="K22" s="21">
        <f t="shared" si="2"/>
        <v>40091</v>
      </c>
      <c r="L22" s="21"/>
      <c r="M22" s="149">
        <v>22669</v>
      </c>
      <c r="N22" s="149">
        <v>23088</v>
      </c>
      <c r="O22" s="21">
        <f t="shared" si="0"/>
        <v>45757</v>
      </c>
    </row>
    <row r="23" spans="1:15" s="69" customFormat="1" ht="12.75" customHeight="1" x14ac:dyDescent="0.2">
      <c r="A23" s="2" t="s">
        <v>35</v>
      </c>
      <c r="B23" s="2"/>
      <c r="C23" s="2"/>
      <c r="D23" s="2"/>
      <c r="E23" s="2"/>
      <c r="F23" s="159">
        <v>257561</v>
      </c>
      <c r="G23" s="21">
        <f t="shared" si="1"/>
        <v>260318</v>
      </c>
      <c r="H23" s="21"/>
      <c r="I23" s="14">
        <v>3912</v>
      </c>
      <c r="J23" s="149">
        <v>3751</v>
      </c>
      <c r="K23" s="21">
        <f t="shared" si="2"/>
        <v>7663</v>
      </c>
      <c r="L23" s="21"/>
      <c r="M23" s="149">
        <v>125902</v>
      </c>
      <c r="N23" s="149">
        <v>126753</v>
      </c>
      <c r="O23" s="21">
        <f t="shared" si="0"/>
        <v>252655</v>
      </c>
    </row>
    <row r="24" spans="1:15" s="69" customFormat="1" ht="12.75" customHeight="1" x14ac:dyDescent="0.2">
      <c r="A24" s="2" t="s">
        <v>98</v>
      </c>
      <c r="B24" s="3"/>
      <c r="C24" s="2"/>
      <c r="D24" s="2"/>
      <c r="E24" s="2"/>
      <c r="F24" s="159">
        <v>13619</v>
      </c>
      <c r="G24" s="21">
        <v>8735</v>
      </c>
      <c r="H24" s="21"/>
      <c r="I24" s="138" t="s">
        <v>527</v>
      </c>
      <c r="J24" s="138" t="s">
        <v>527</v>
      </c>
      <c r="K24" s="138" t="s">
        <v>527</v>
      </c>
      <c r="L24" s="21"/>
      <c r="M24" s="149">
        <v>4386</v>
      </c>
      <c r="N24" s="149">
        <v>4349</v>
      </c>
      <c r="O24" s="21">
        <f t="shared" si="0"/>
        <v>8735</v>
      </c>
    </row>
    <row r="25" spans="1:15" s="69" customFormat="1" ht="12.75" customHeight="1" x14ac:dyDescent="0.2">
      <c r="A25" s="2" t="s">
        <v>46</v>
      </c>
      <c r="B25" s="3"/>
      <c r="C25" s="2"/>
      <c r="D25" s="2"/>
      <c r="E25" s="2"/>
      <c r="F25" s="159">
        <v>35767</v>
      </c>
      <c r="G25" s="21">
        <f>K25+O25</f>
        <v>30873</v>
      </c>
      <c r="H25" s="21"/>
      <c r="I25" s="14">
        <v>221</v>
      </c>
      <c r="J25" s="14">
        <v>357</v>
      </c>
      <c r="K25" s="21">
        <f>I25+J25</f>
        <v>578</v>
      </c>
      <c r="L25" s="21"/>
      <c r="M25" s="149">
        <v>14817</v>
      </c>
      <c r="N25" s="149">
        <v>15478</v>
      </c>
      <c r="O25" s="21">
        <f t="shared" si="0"/>
        <v>30295</v>
      </c>
    </row>
    <row r="26" spans="1:15" s="69" customFormat="1" ht="12.75" customHeight="1" x14ac:dyDescent="0.2">
      <c r="A26" s="2" t="s">
        <v>134</v>
      </c>
      <c r="B26" s="3"/>
      <c r="C26" s="2"/>
      <c r="D26" s="2"/>
      <c r="E26" s="2"/>
      <c r="F26" s="159">
        <v>157346</v>
      </c>
      <c r="G26" s="21">
        <f>K26+O26</f>
        <v>157780</v>
      </c>
      <c r="H26" s="21"/>
      <c r="I26" s="14">
        <v>77718</v>
      </c>
      <c r="J26" s="14">
        <v>79068</v>
      </c>
      <c r="K26" s="21">
        <f>I26+J26</f>
        <v>156786</v>
      </c>
      <c r="L26" s="21"/>
      <c r="M26" s="149">
        <v>673</v>
      </c>
      <c r="N26" s="149">
        <v>321</v>
      </c>
      <c r="O26" s="21">
        <f t="shared" si="0"/>
        <v>994</v>
      </c>
    </row>
    <row r="27" spans="1:15" s="69" customFormat="1" ht="12.75" customHeight="1" x14ac:dyDescent="0.2">
      <c r="A27" s="2" t="s">
        <v>517</v>
      </c>
      <c r="B27" s="2"/>
      <c r="C27" s="2"/>
      <c r="D27" s="2"/>
      <c r="E27" s="2"/>
      <c r="F27" s="159">
        <v>1177311</v>
      </c>
      <c r="G27" s="21">
        <f>K27+O27</f>
        <v>1197014</v>
      </c>
      <c r="H27" s="21"/>
      <c r="I27" s="14">
        <v>43095</v>
      </c>
      <c r="J27" s="14">
        <v>46340</v>
      </c>
      <c r="K27" s="21">
        <f>I27+J27</f>
        <v>89435</v>
      </c>
      <c r="L27" s="21"/>
      <c r="M27" s="149">
        <v>552818</v>
      </c>
      <c r="N27" s="149">
        <v>554761</v>
      </c>
      <c r="O27" s="21">
        <f t="shared" si="0"/>
        <v>1107579</v>
      </c>
    </row>
    <row r="28" spans="1:15" s="69" customFormat="1" ht="12.75" customHeight="1" x14ac:dyDescent="0.2">
      <c r="A28" s="2" t="s">
        <v>47</v>
      </c>
      <c r="B28" s="3"/>
      <c r="C28" s="2"/>
      <c r="D28" s="2"/>
      <c r="E28" s="2"/>
      <c r="F28" s="159">
        <v>20023</v>
      </c>
      <c r="G28" s="21">
        <v>17851</v>
      </c>
      <c r="H28" s="21"/>
      <c r="I28" s="138" t="s">
        <v>527</v>
      </c>
      <c r="J28" s="138" t="s">
        <v>527</v>
      </c>
      <c r="K28" s="138" t="s">
        <v>527</v>
      </c>
      <c r="L28" s="21"/>
      <c r="M28" s="149">
        <v>8790</v>
      </c>
      <c r="N28" s="149">
        <v>9061</v>
      </c>
      <c r="O28" s="21">
        <f t="shared" si="0"/>
        <v>17851</v>
      </c>
    </row>
    <row r="29" spans="1:15" s="69" customFormat="1" ht="12.75" customHeight="1" x14ac:dyDescent="0.2">
      <c r="A29" s="2" t="s">
        <v>121</v>
      </c>
      <c r="B29" s="2"/>
      <c r="C29" s="2"/>
      <c r="D29" s="2"/>
      <c r="E29" s="2"/>
      <c r="F29" s="159">
        <v>2169901</v>
      </c>
      <c r="G29" s="21">
        <f t="shared" ref="G29:G39" si="3">K29+O29</f>
        <v>2218245</v>
      </c>
      <c r="H29" s="21"/>
      <c r="I29" s="14">
        <v>489250</v>
      </c>
      <c r="J29" s="14">
        <v>485736</v>
      </c>
      <c r="K29" s="21">
        <f t="shared" ref="K29:K39" si="4">I29+J29</f>
        <v>974986</v>
      </c>
      <c r="L29" s="21"/>
      <c r="M29" s="149">
        <v>621543</v>
      </c>
      <c r="N29" s="149">
        <v>621716</v>
      </c>
      <c r="O29" s="21">
        <f t="shared" si="0"/>
        <v>1243259</v>
      </c>
    </row>
    <row r="30" spans="1:15" s="69" customFormat="1" ht="12.75" customHeight="1" x14ac:dyDescent="0.2">
      <c r="A30" s="2" t="s">
        <v>99</v>
      </c>
      <c r="B30" s="3"/>
      <c r="C30" s="2"/>
      <c r="D30" s="2"/>
      <c r="E30" s="2"/>
      <c r="F30" s="159">
        <v>4838</v>
      </c>
      <c r="G30" s="21">
        <f t="shared" si="3"/>
        <v>7434</v>
      </c>
      <c r="H30" s="21"/>
      <c r="I30" s="14">
        <v>65</v>
      </c>
      <c r="J30" s="14">
        <v>67</v>
      </c>
      <c r="K30" s="21">
        <f t="shared" si="4"/>
        <v>132</v>
      </c>
      <c r="L30" s="21"/>
      <c r="M30" s="149">
        <v>3629</v>
      </c>
      <c r="N30" s="149">
        <v>3673</v>
      </c>
      <c r="O30" s="21">
        <f t="shared" si="0"/>
        <v>7302</v>
      </c>
    </row>
    <row r="31" spans="1:15" s="69" customFormat="1" ht="12.75" customHeight="1" x14ac:dyDescent="0.2">
      <c r="A31" s="2" t="s">
        <v>100</v>
      </c>
      <c r="B31" s="2"/>
      <c r="C31" s="2"/>
      <c r="D31" s="2"/>
      <c r="E31" s="2"/>
      <c r="F31" s="159">
        <v>109137</v>
      </c>
      <c r="G31" s="21">
        <f t="shared" si="3"/>
        <v>99609</v>
      </c>
      <c r="H31" s="21"/>
      <c r="I31" s="14">
        <v>48818</v>
      </c>
      <c r="J31" s="14">
        <v>49006</v>
      </c>
      <c r="K31" s="21">
        <f t="shared" si="4"/>
        <v>97824</v>
      </c>
      <c r="L31" s="21"/>
      <c r="M31" s="149">
        <v>885</v>
      </c>
      <c r="N31" s="149">
        <v>900</v>
      </c>
      <c r="O31" s="21">
        <f t="shared" si="0"/>
        <v>1785</v>
      </c>
    </row>
    <row r="32" spans="1:15" s="69" customFormat="1" ht="12.75" customHeight="1" x14ac:dyDescent="0.2">
      <c r="A32" s="2" t="s">
        <v>128</v>
      </c>
      <c r="B32" s="3"/>
      <c r="C32" s="2"/>
      <c r="D32" s="2"/>
      <c r="E32" s="2"/>
      <c r="F32" s="159">
        <v>4701</v>
      </c>
      <c r="G32" s="21">
        <f t="shared" si="3"/>
        <v>5914</v>
      </c>
      <c r="H32" s="21"/>
      <c r="I32" s="14">
        <v>1859</v>
      </c>
      <c r="J32" s="14">
        <v>2048</v>
      </c>
      <c r="K32" s="21">
        <f t="shared" si="4"/>
        <v>3907</v>
      </c>
      <c r="L32" s="21"/>
      <c r="M32" s="149">
        <v>1057</v>
      </c>
      <c r="N32" s="149">
        <v>950</v>
      </c>
      <c r="O32" s="21">
        <f t="shared" si="0"/>
        <v>2007</v>
      </c>
    </row>
    <row r="33" spans="1:15" s="69" customFormat="1" ht="12.75" customHeight="1" x14ac:dyDescent="0.2">
      <c r="A33" s="2" t="s">
        <v>40</v>
      </c>
      <c r="B33" s="2"/>
      <c r="C33" s="2"/>
      <c r="D33" s="2"/>
      <c r="E33" s="2"/>
      <c r="F33" s="159">
        <v>216304</v>
      </c>
      <c r="G33" s="21">
        <f t="shared" si="3"/>
        <v>231562</v>
      </c>
      <c r="H33" s="21"/>
      <c r="I33" s="14">
        <v>85</v>
      </c>
      <c r="J33" s="14">
        <v>20</v>
      </c>
      <c r="K33" s="21">
        <f t="shared" si="4"/>
        <v>105</v>
      </c>
      <c r="L33" s="21"/>
      <c r="M33" s="149">
        <v>115621</v>
      </c>
      <c r="N33" s="149">
        <v>115836</v>
      </c>
      <c r="O33" s="21">
        <f t="shared" si="0"/>
        <v>231457</v>
      </c>
    </row>
    <row r="34" spans="1:15" s="69" customFormat="1" ht="12.75" customHeight="1" x14ac:dyDescent="0.2">
      <c r="A34" s="2" t="s">
        <v>36</v>
      </c>
      <c r="B34" s="2"/>
      <c r="C34" s="2"/>
      <c r="D34" s="2"/>
      <c r="E34" s="2"/>
      <c r="F34" s="159">
        <v>300278</v>
      </c>
      <c r="G34" s="21">
        <f t="shared" si="3"/>
        <v>280926</v>
      </c>
      <c r="H34" s="21"/>
      <c r="I34" s="14">
        <v>7998</v>
      </c>
      <c r="J34" s="14">
        <v>7594</v>
      </c>
      <c r="K34" s="21">
        <f t="shared" si="4"/>
        <v>15592</v>
      </c>
      <c r="L34" s="21"/>
      <c r="M34" s="149">
        <v>132030</v>
      </c>
      <c r="N34" s="149">
        <v>133304</v>
      </c>
      <c r="O34" s="21">
        <f t="shared" si="0"/>
        <v>265334</v>
      </c>
    </row>
    <row r="35" spans="1:15" s="69" customFormat="1" ht="12.75" customHeight="1" x14ac:dyDescent="0.2">
      <c r="A35" s="2" t="s">
        <v>101</v>
      </c>
      <c r="B35" s="2"/>
      <c r="C35" s="2"/>
      <c r="D35" s="2"/>
      <c r="E35" s="2"/>
      <c r="F35" s="159">
        <v>23142536</v>
      </c>
      <c r="G35" s="21">
        <f t="shared" si="3"/>
        <v>24682466</v>
      </c>
      <c r="H35" s="21"/>
      <c r="I35" s="14">
        <v>9710679</v>
      </c>
      <c r="J35" s="14">
        <v>9689444</v>
      </c>
      <c r="K35" s="21">
        <f t="shared" si="4"/>
        <v>19400123</v>
      </c>
      <c r="L35" s="21"/>
      <c r="M35" s="149">
        <v>2650750</v>
      </c>
      <c r="N35" s="149">
        <v>2631593</v>
      </c>
      <c r="O35" s="21">
        <f t="shared" si="0"/>
        <v>5282343</v>
      </c>
    </row>
    <row r="36" spans="1:15" s="69" customFormat="1" ht="12.75" customHeight="1" x14ac:dyDescent="0.2">
      <c r="A36" s="2" t="s">
        <v>102</v>
      </c>
      <c r="B36" s="2"/>
      <c r="C36" s="2"/>
      <c r="D36" s="2"/>
      <c r="E36" s="2"/>
      <c r="F36" s="159">
        <v>2488827</v>
      </c>
      <c r="G36" s="21">
        <f t="shared" si="3"/>
        <v>2503961</v>
      </c>
      <c r="H36" s="21"/>
      <c r="I36" s="14">
        <v>141819</v>
      </c>
      <c r="J36" s="14">
        <v>139543</v>
      </c>
      <c r="K36" s="21">
        <f t="shared" si="4"/>
        <v>281362</v>
      </c>
      <c r="L36" s="21"/>
      <c r="M36" s="149">
        <v>1113235</v>
      </c>
      <c r="N36" s="149">
        <v>1109364</v>
      </c>
      <c r="O36" s="21">
        <f t="shared" si="0"/>
        <v>2222599</v>
      </c>
    </row>
    <row r="37" spans="1:15" s="69" customFormat="1" ht="12.75" customHeight="1" x14ac:dyDescent="0.2">
      <c r="A37" s="2" t="s">
        <v>103</v>
      </c>
      <c r="B37" s="3"/>
      <c r="C37" s="2"/>
      <c r="D37" s="2"/>
      <c r="E37" s="2"/>
      <c r="F37" s="159">
        <v>1811730</v>
      </c>
      <c r="G37" s="21">
        <f t="shared" si="3"/>
        <v>2025055</v>
      </c>
      <c r="H37" s="21"/>
      <c r="I37" s="14">
        <v>1020167</v>
      </c>
      <c r="J37" s="14">
        <v>1003572</v>
      </c>
      <c r="K37" s="21">
        <f t="shared" si="4"/>
        <v>2023739</v>
      </c>
      <c r="L37" s="21"/>
      <c r="M37" s="149">
        <v>1287</v>
      </c>
      <c r="N37" s="149">
        <v>29</v>
      </c>
      <c r="O37" s="21">
        <f t="shared" si="0"/>
        <v>1316</v>
      </c>
    </row>
    <row r="38" spans="1:15" s="69" customFormat="1" ht="12.75" customHeight="1" x14ac:dyDescent="0.2">
      <c r="A38" s="2" t="s">
        <v>104</v>
      </c>
      <c r="B38" s="3"/>
      <c r="C38" s="2"/>
      <c r="D38" s="2"/>
      <c r="E38" s="2"/>
      <c r="F38" s="159">
        <v>113723</v>
      </c>
      <c r="G38" s="21">
        <f t="shared" si="3"/>
        <v>144666</v>
      </c>
      <c r="H38" s="21"/>
      <c r="I38" s="14">
        <v>71748</v>
      </c>
      <c r="J38" s="14">
        <v>72594</v>
      </c>
      <c r="K38" s="21">
        <f t="shared" si="4"/>
        <v>144342</v>
      </c>
      <c r="L38" s="21"/>
      <c r="M38" s="149">
        <v>248</v>
      </c>
      <c r="N38" s="149">
        <v>76</v>
      </c>
      <c r="O38" s="21">
        <f t="shared" si="0"/>
        <v>324</v>
      </c>
    </row>
    <row r="39" spans="1:15" s="69" customFormat="1" ht="12.75" customHeight="1" x14ac:dyDescent="0.2">
      <c r="A39" s="2" t="s">
        <v>129</v>
      </c>
      <c r="B39" s="2"/>
      <c r="C39" s="2"/>
      <c r="D39" s="2"/>
      <c r="E39" s="2"/>
      <c r="F39" s="159">
        <v>271353</v>
      </c>
      <c r="G39" s="21">
        <f t="shared" si="3"/>
        <v>280077</v>
      </c>
      <c r="H39" s="21"/>
      <c r="I39" s="14">
        <v>11809</v>
      </c>
      <c r="J39" s="14">
        <v>11457</v>
      </c>
      <c r="K39" s="21">
        <f t="shared" si="4"/>
        <v>23266</v>
      </c>
      <c r="L39" s="21"/>
      <c r="M39" s="149">
        <v>127449</v>
      </c>
      <c r="N39" s="149">
        <v>129362</v>
      </c>
      <c r="O39" s="21">
        <f t="shared" si="0"/>
        <v>256811</v>
      </c>
    </row>
    <row r="40" spans="1:15" s="69" customFormat="1" ht="12.75" customHeight="1" x14ac:dyDescent="0.2">
      <c r="A40" s="2" t="s">
        <v>49</v>
      </c>
      <c r="B40" s="3"/>
      <c r="C40" s="2"/>
      <c r="D40" s="2"/>
      <c r="E40" s="2"/>
      <c r="F40" s="159">
        <v>3838</v>
      </c>
      <c r="G40" s="21">
        <v>5836</v>
      </c>
      <c r="H40" s="21"/>
      <c r="I40" s="138" t="s">
        <v>527</v>
      </c>
      <c r="J40" s="138" t="s">
        <v>527</v>
      </c>
      <c r="K40" s="138" t="s">
        <v>527</v>
      </c>
      <c r="L40" s="21"/>
      <c r="M40" s="149">
        <v>2887</v>
      </c>
      <c r="N40" s="149">
        <v>2949</v>
      </c>
      <c r="O40" s="21">
        <f t="shared" si="0"/>
        <v>5836</v>
      </c>
    </row>
    <row r="41" spans="1:15" s="69" customFormat="1" ht="12.75" customHeight="1" x14ac:dyDescent="0.2">
      <c r="A41" s="2" t="s">
        <v>50</v>
      </c>
      <c r="B41" s="3"/>
      <c r="C41" s="2"/>
      <c r="D41" s="2"/>
      <c r="E41" s="2"/>
      <c r="F41" s="159">
        <v>2375</v>
      </c>
      <c r="G41" s="21">
        <v>3642</v>
      </c>
      <c r="H41" s="21"/>
      <c r="I41" s="138" t="s">
        <v>527</v>
      </c>
      <c r="J41" s="138" t="s">
        <v>527</v>
      </c>
      <c r="K41" s="138" t="s">
        <v>527</v>
      </c>
      <c r="L41" s="21"/>
      <c r="M41" s="149">
        <v>1697</v>
      </c>
      <c r="N41" s="149">
        <v>1945</v>
      </c>
      <c r="O41" s="21">
        <f t="shared" si="0"/>
        <v>3642</v>
      </c>
    </row>
    <row r="42" spans="1:15" s="69" customFormat="1" ht="12.75" customHeight="1" x14ac:dyDescent="0.2">
      <c r="A42" s="2" t="s">
        <v>520</v>
      </c>
      <c r="B42" s="3"/>
      <c r="C42" s="2"/>
      <c r="D42" s="2"/>
      <c r="E42" s="2"/>
      <c r="F42" s="159">
        <v>44425</v>
      </c>
      <c r="G42" s="21">
        <f t="shared" ref="G42:G50" si="5">K42+O42</f>
        <v>43740</v>
      </c>
      <c r="H42" s="21"/>
      <c r="I42" s="14">
        <v>32</v>
      </c>
      <c r="J42" s="14">
        <v>23</v>
      </c>
      <c r="K42" s="21">
        <f t="shared" ref="K42:K50" si="6">I42+J42</f>
        <v>55</v>
      </c>
      <c r="L42" s="21"/>
      <c r="M42" s="149">
        <v>21401</v>
      </c>
      <c r="N42" s="149">
        <v>22284</v>
      </c>
      <c r="O42" s="21">
        <f t="shared" si="0"/>
        <v>43685</v>
      </c>
    </row>
    <row r="43" spans="1:15" s="69" customFormat="1" ht="12.75" customHeight="1" x14ac:dyDescent="0.2">
      <c r="A43" s="2" t="s">
        <v>37</v>
      </c>
      <c r="B43" s="2"/>
      <c r="C43" s="2"/>
      <c r="D43" s="2"/>
      <c r="E43" s="2"/>
      <c r="F43" s="159">
        <v>1047261</v>
      </c>
      <c r="G43" s="21">
        <f t="shared" si="5"/>
        <v>1057373</v>
      </c>
      <c r="H43" s="21"/>
      <c r="I43" s="14">
        <v>29584</v>
      </c>
      <c r="J43" s="14">
        <v>30435</v>
      </c>
      <c r="K43" s="21">
        <f t="shared" si="6"/>
        <v>60019</v>
      </c>
      <c r="L43" s="21"/>
      <c r="M43" s="149">
        <v>497652</v>
      </c>
      <c r="N43" s="149">
        <v>499702</v>
      </c>
      <c r="O43" s="21">
        <f t="shared" si="0"/>
        <v>997354</v>
      </c>
    </row>
    <row r="44" spans="1:15" s="69" customFormat="1" ht="12.75" customHeight="1" x14ac:dyDescent="0.2">
      <c r="A44" s="2" t="s">
        <v>51</v>
      </c>
      <c r="B44" s="3"/>
      <c r="C44" s="2"/>
      <c r="D44" s="2"/>
      <c r="E44" s="2"/>
      <c r="F44" s="159">
        <v>16065</v>
      </c>
      <c r="G44" s="21">
        <f t="shared" si="5"/>
        <v>15046</v>
      </c>
      <c r="H44" s="21"/>
      <c r="I44" s="14">
        <v>38</v>
      </c>
      <c r="J44" s="14">
        <v>5</v>
      </c>
      <c r="K44" s="21">
        <f t="shared" si="6"/>
        <v>43</v>
      </c>
      <c r="L44" s="21"/>
      <c r="M44" s="149">
        <v>7799</v>
      </c>
      <c r="N44" s="149">
        <v>7204</v>
      </c>
      <c r="O44" s="21">
        <f t="shared" si="0"/>
        <v>15003</v>
      </c>
    </row>
    <row r="45" spans="1:15" s="69" customFormat="1" ht="12.75" customHeight="1" x14ac:dyDescent="0.2">
      <c r="A45" s="2" t="s">
        <v>38</v>
      </c>
      <c r="B45" s="2"/>
      <c r="C45" s="2"/>
      <c r="D45" s="2"/>
      <c r="E45" s="2"/>
      <c r="F45" s="159">
        <v>431382</v>
      </c>
      <c r="G45" s="21">
        <f t="shared" si="5"/>
        <v>463616</v>
      </c>
      <c r="H45" s="21"/>
      <c r="I45" s="14">
        <v>7323</v>
      </c>
      <c r="J45" s="14">
        <v>7509</v>
      </c>
      <c r="K45" s="21">
        <f t="shared" si="6"/>
        <v>14832</v>
      </c>
      <c r="L45" s="21"/>
      <c r="M45" s="149">
        <v>226933</v>
      </c>
      <c r="N45" s="149">
        <v>221851</v>
      </c>
      <c r="O45" s="21">
        <f t="shared" si="0"/>
        <v>448784</v>
      </c>
    </row>
    <row r="46" spans="1:15" s="69" customFormat="1" ht="12.75" customHeight="1" x14ac:dyDescent="0.2">
      <c r="A46" s="13" t="s">
        <v>105</v>
      </c>
      <c r="B46" s="4"/>
      <c r="C46" s="4"/>
      <c r="D46" s="4"/>
      <c r="E46" s="4"/>
      <c r="F46" s="159">
        <v>185980</v>
      </c>
      <c r="G46" s="21">
        <f t="shared" si="5"/>
        <v>172353</v>
      </c>
      <c r="H46" s="21"/>
      <c r="I46" s="149">
        <v>49339</v>
      </c>
      <c r="J46" s="14">
        <v>49380</v>
      </c>
      <c r="K46" s="21">
        <f t="shared" si="6"/>
        <v>98719</v>
      </c>
      <c r="L46" s="21"/>
      <c r="M46" s="149">
        <v>35575</v>
      </c>
      <c r="N46" s="149">
        <v>38059</v>
      </c>
      <c r="O46" s="21">
        <f t="shared" si="0"/>
        <v>73634</v>
      </c>
    </row>
    <row r="47" spans="1:15" s="69" customFormat="1" ht="12.75" customHeight="1" x14ac:dyDescent="0.2">
      <c r="A47" s="13" t="s">
        <v>106</v>
      </c>
      <c r="B47" s="13"/>
      <c r="C47" s="13"/>
      <c r="D47" s="13"/>
      <c r="E47" s="13"/>
      <c r="F47" s="159">
        <v>465004</v>
      </c>
      <c r="G47" s="21">
        <f t="shared" si="5"/>
        <v>495228</v>
      </c>
      <c r="H47" s="21"/>
      <c r="I47" s="149">
        <v>5745</v>
      </c>
      <c r="J47" s="14">
        <v>6241</v>
      </c>
      <c r="K47" s="21">
        <f t="shared" si="6"/>
        <v>11986</v>
      </c>
      <c r="L47" s="21"/>
      <c r="M47" s="149">
        <v>241446</v>
      </c>
      <c r="N47" s="149">
        <v>241796</v>
      </c>
      <c r="O47" s="21">
        <f t="shared" si="0"/>
        <v>483242</v>
      </c>
    </row>
    <row r="48" spans="1:15" s="69" customFormat="1" ht="12.75" customHeight="1" x14ac:dyDescent="0.2">
      <c r="A48" s="13" t="s">
        <v>107</v>
      </c>
      <c r="B48" s="13"/>
      <c r="C48" s="13"/>
      <c r="D48" s="13"/>
      <c r="E48" s="13"/>
      <c r="F48" s="159">
        <v>411625</v>
      </c>
      <c r="G48" s="21">
        <f t="shared" si="5"/>
        <v>416675</v>
      </c>
      <c r="H48" s="21"/>
      <c r="I48" s="149">
        <v>5378</v>
      </c>
      <c r="J48" s="14">
        <v>5267</v>
      </c>
      <c r="K48" s="21">
        <f t="shared" si="6"/>
        <v>10645</v>
      </c>
      <c r="L48" s="21"/>
      <c r="M48" s="149">
        <v>201700</v>
      </c>
      <c r="N48" s="149">
        <v>204330</v>
      </c>
      <c r="O48" s="21">
        <f t="shared" si="0"/>
        <v>406030</v>
      </c>
    </row>
    <row r="49" spans="1:15" s="69" customFormat="1" ht="12.75" customHeight="1" x14ac:dyDescent="0.2">
      <c r="A49" s="13" t="s">
        <v>52</v>
      </c>
      <c r="B49" s="4"/>
      <c r="C49" s="13"/>
      <c r="D49" s="13"/>
      <c r="E49" s="13"/>
      <c r="F49" s="159">
        <v>95395</v>
      </c>
      <c r="G49" s="21">
        <f t="shared" si="5"/>
        <v>108990</v>
      </c>
      <c r="H49" s="21"/>
      <c r="I49" s="149">
        <v>51870</v>
      </c>
      <c r="J49" s="14">
        <v>52995</v>
      </c>
      <c r="K49" s="21">
        <f t="shared" si="6"/>
        <v>104865</v>
      </c>
      <c r="L49" s="21"/>
      <c r="M49" s="149">
        <v>2052</v>
      </c>
      <c r="N49" s="149">
        <v>2073</v>
      </c>
      <c r="O49" s="21">
        <f t="shared" si="0"/>
        <v>4125</v>
      </c>
    </row>
    <row r="50" spans="1:15" ht="12.75" customHeight="1" x14ac:dyDescent="0.2">
      <c r="A50" s="12" t="s">
        <v>39</v>
      </c>
      <c r="B50" s="12"/>
      <c r="C50" s="12"/>
      <c r="D50" s="12"/>
      <c r="E50" s="12"/>
      <c r="F50" s="160">
        <v>81182</v>
      </c>
      <c r="G50" s="161">
        <f t="shared" si="5"/>
        <v>76178</v>
      </c>
      <c r="H50" s="161"/>
      <c r="I50" s="155">
        <v>1646</v>
      </c>
      <c r="J50" s="18">
        <v>1584</v>
      </c>
      <c r="K50" s="161">
        <f t="shared" si="6"/>
        <v>3230</v>
      </c>
      <c r="L50" s="161"/>
      <c r="M50" s="155">
        <v>36341</v>
      </c>
      <c r="N50" s="155">
        <v>36607</v>
      </c>
      <c r="O50" s="161">
        <f t="shared" si="0"/>
        <v>72948</v>
      </c>
    </row>
    <row r="51" spans="1:15" s="69" customFormat="1" ht="12.75" customHeight="1" x14ac:dyDescent="0.2">
      <c r="A51" s="12" t="s">
        <v>529</v>
      </c>
      <c r="B51" s="12"/>
      <c r="C51" s="12"/>
      <c r="D51" s="202">
        <v>2</v>
      </c>
      <c r="E51" s="12"/>
      <c r="F51" s="201"/>
      <c r="G51" s="162"/>
      <c r="H51" s="110"/>
      <c r="I51" s="26">
        <f>SUM(I46:I50)+SUM(I12:I45)</f>
        <v>14336437</v>
      </c>
      <c r="J51" s="26">
        <f>SUM(J46:J50)+SUM(J12:J45)</f>
        <v>14300298</v>
      </c>
      <c r="K51" s="26">
        <f>SUM(K46:K50)+SUM(K12:K45)</f>
        <v>28636735</v>
      </c>
      <c r="L51" s="18"/>
      <c r="M51" s="26">
        <f>SUM(M46:M50)+SUM(M12:M45)</f>
        <v>7727570</v>
      </c>
      <c r="N51" s="26">
        <f>SUM(N46:N50)+SUM(N12:N45)</f>
        <v>7712508</v>
      </c>
      <c r="O51" s="162"/>
    </row>
    <row r="52" spans="1:15" s="69" customFormat="1" ht="12.75" customHeight="1" x14ac:dyDescent="0.2">
      <c r="A52" s="4"/>
      <c r="B52" s="4"/>
      <c r="C52" s="4"/>
      <c r="D52" s="4"/>
      <c r="E52" s="4"/>
      <c r="F52" s="4"/>
      <c r="G52" s="4"/>
      <c r="H52" s="4"/>
      <c r="I52" s="4"/>
      <c r="J52" s="4"/>
      <c r="K52" s="4"/>
      <c r="L52" s="4"/>
      <c r="M52" s="4"/>
      <c r="N52" s="163"/>
      <c r="O52" s="163"/>
    </row>
    <row r="53" spans="1:15" ht="12.75" customHeight="1" x14ac:dyDescent="0.2">
      <c r="A53" s="19">
        <v>1</v>
      </c>
      <c r="B53" s="3" t="s">
        <v>569</v>
      </c>
      <c r="C53" s="3"/>
      <c r="D53" s="3"/>
      <c r="E53" s="3"/>
      <c r="F53" s="145"/>
      <c r="G53" s="145"/>
      <c r="H53" s="3"/>
      <c r="I53" s="3"/>
      <c r="J53" s="3"/>
      <c r="K53" s="3"/>
      <c r="L53" s="3"/>
      <c r="M53" s="3"/>
      <c r="N53" s="3"/>
      <c r="O53" s="145"/>
    </row>
    <row r="54" spans="1:15" ht="12.75" customHeight="1" x14ac:dyDescent="0.2">
      <c r="A54" s="3"/>
      <c r="B54" s="3" t="s">
        <v>729</v>
      </c>
      <c r="C54" s="3"/>
      <c r="D54" s="3"/>
      <c r="E54" s="3"/>
      <c r="F54" s="3"/>
      <c r="G54" s="3"/>
      <c r="H54" s="3"/>
      <c r="I54" s="3"/>
      <c r="J54" s="3"/>
      <c r="K54" s="3"/>
      <c r="L54" s="3"/>
      <c r="M54" s="3"/>
      <c r="N54" s="3"/>
      <c r="O54" s="3"/>
    </row>
    <row r="55" spans="1:15" ht="12.75" customHeight="1" x14ac:dyDescent="0.2">
      <c r="A55" s="3"/>
      <c r="B55" s="97" t="s">
        <v>570</v>
      </c>
      <c r="C55" s="3"/>
      <c r="D55" s="3"/>
      <c r="E55" s="3"/>
      <c r="F55" s="22"/>
      <c r="G55" s="22"/>
      <c r="H55" s="3"/>
      <c r="I55" s="3"/>
      <c r="J55" s="3"/>
      <c r="K55" s="3"/>
      <c r="L55" s="3"/>
      <c r="M55" s="3"/>
      <c r="N55" s="3"/>
      <c r="O55" s="22"/>
    </row>
    <row r="56" spans="1:15" ht="12.75" customHeight="1" x14ac:dyDescent="0.2">
      <c r="A56" s="88">
        <v>2</v>
      </c>
      <c r="B56" s="63" t="s">
        <v>717</v>
      </c>
    </row>
    <row r="57" spans="1:15" ht="12.75" customHeight="1" x14ac:dyDescent="0.2">
      <c r="A57" s="88"/>
      <c r="B57" s="102" t="s">
        <v>731</v>
      </c>
    </row>
  </sheetData>
  <pageMargins left="0.74803149606299213" right="0.74803149606299213" top="0.98425196850393704" bottom="0.98425196850393704" header="0.51181102362204722" footer="0.51181102362204722"/>
  <pageSetup paperSize="9" scale="80"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showGridLines="0" zoomScaleNormal="100" zoomScaleSheetLayoutView="100" workbookViewId="0">
      <selection activeCell="G2" sqref="G2"/>
    </sheetView>
  </sheetViews>
  <sheetFormatPr defaultRowHeight="12" x14ac:dyDescent="0.2"/>
  <cols>
    <col min="1" max="1" width="10.28515625" style="69" customWidth="1"/>
    <col min="2" max="2" width="20.85546875" style="69" customWidth="1"/>
    <col min="3" max="3" width="2" style="69" customWidth="1"/>
    <col min="4" max="4" width="18.28515625" style="69" customWidth="1"/>
    <col min="5" max="5" width="1.42578125" style="69" customWidth="1"/>
    <col min="6" max="6" width="18.140625" style="69" customWidth="1"/>
    <col min="7" max="7" width="2.42578125" style="69" customWidth="1"/>
    <col min="8" max="16384" width="9.140625" style="69"/>
  </cols>
  <sheetData>
    <row r="1" spans="1:10" ht="12.75" customHeight="1" x14ac:dyDescent="0.2">
      <c r="A1" s="1" t="s">
        <v>69</v>
      </c>
      <c r="B1" s="1" t="s">
        <v>682</v>
      </c>
      <c r="C1" s="1"/>
      <c r="D1"/>
      <c r="E1"/>
      <c r="F1"/>
      <c r="G1"/>
      <c r="H1"/>
    </row>
    <row r="2" spans="1:10" ht="12.75" customHeight="1" x14ac:dyDescent="0.2">
      <c r="A2" s="1"/>
      <c r="B2" s="1" t="s">
        <v>679</v>
      </c>
      <c r="C2" s="1"/>
      <c r="D2"/>
      <c r="E2"/>
      <c r="F2"/>
      <c r="G2"/>
      <c r="H2"/>
    </row>
    <row r="3" spans="1:10" ht="12.75" customHeight="1" x14ac:dyDescent="0.2">
      <c r="A3" s="3"/>
      <c r="B3" s="3" t="s">
        <v>678</v>
      </c>
      <c r="C3" s="3"/>
      <c r="D3"/>
      <c r="E3"/>
      <c r="F3"/>
      <c r="G3"/>
      <c r="H3"/>
    </row>
    <row r="4" spans="1:10" ht="12.75" customHeight="1" x14ac:dyDescent="0.2">
      <c r="A4" s="3"/>
      <c r="B4" s="3" t="s">
        <v>680</v>
      </c>
      <c r="C4" s="3"/>
      <c r="D4"/>
      <c r="E4"/>
      <c r="F4"/>
      <c r="G4"/>
      <c r="H4"/>
    </row>
    <row r="5" spans="1:10" ht="12.75" customHeight="1" x14ac:dyDescent="0.2">
      <c r="A5" s="11"/>
      <c r="B5" s="11"/>
      <c r="C5" s="11"/>
      <c r="D5" s="117"/>
      <c r="E5" s="117"/>
      <c r="F5" s="117"/>
      <c r="G5" s="117"/>
      <c r="H5" s="117"/>
      <c r="I5" s="67"/>
      <c r="J5" s="67"/>
    </row>
    <row r="6" spans="1:10" ht="12.75" customHeight="1" x14ac:dyDescent="0.2">
      <c r="A6" s="2" t="s">
        <v>1</v>
      </c>
      <c r="B6" s="24" t="s">
        <v>109</v>
      </c>
      <c r="C6" s="24"/>
      <c r="D6" s="164" t="s">
        <v>115</v>
      </c>
      <c r="E6" s="164"/>
      <c r="F6" s="164" t="s">
        <v>116</v>
      </c>
      <c r="G6" s="3"/>
      <c r="H6" s="83"/>
    </row>
    <row r="7" spans="1:10" ht="12.75" customHeight="1" x14ac:dyDescent="0.2">
      <c r="A7" s="2" t="s">
        <v>3</v>
      </c>
      <c r="B7" s="27" t="s">
        <v>117</v>
      </c>
      <c r="C7" s="27"/>
      <c r="D7" s="135" t="s">
        <v>119</v>
      </c>
      <c r="E7" s="135"/>
      <c r="F7" s="135" t="s">
        <v>118</v>
      </c>
      <c r="G7" s="4"/>
      <c r="H7" s="122"/>
      <c r="I7" s="67"/>
      <c r="J7" s="67"/>
    </row>
    <row r="8" spans="1:10" ht="12.75" customHeight="1" x14ac:dyDescent="0.2">
      <c r="A8" s="2"/>
      <c r="B8" s="24" t="s">
        <v>14</v>
      </c>
      <c r="C8" s="24"/>
      <c r="D8" s="25" t="s">
        <v>14</v>
      </c>
      <c r="E8" s="25"/>
      <c r="F8" s="25" t="s">
        <v>14</v>
      </c>
      <c r="G8" s="3"/>
      <c r="H8" s="83"/>
    </row>
    <row r="9" spans="1:10" ht="12.75" customHeight="1" x14ac:dyDescent="0.2">
      <c r="A9" s="12"/>
      <c r="B9" s="27" t="s">
        <v>17</v>
      </c>
      <c r="C9" s="27"/>
      <c r="D9" s="135" t="s">
        <v>17</v>
      </c>
      <c r="E9" s="135"/>
      <c r="F9" s="135" t="s">
        <v>17</v>
      </c>
      <c r="G9" s="4"/>
      <c r="H9" s="122"/>
      <c r="I9" s="67"/>
      <c r="J9" s="67"/>
    </row>
    <row r="10" spans="1:10" ht="12.75" customHeight="1" x14ac:dyDescent="0.2">
      <c r="A10" s="2"/>
      <c r="B10" s="2"/>
      <c r="C10" s="2"/>
      <c r="D10" s="3"/>
      <c r="E10" s="3"/>
      <c r="F10" s="3"/>
      <c r="G10" s="3"/>
      <c r="H10" s="83"/>
    </row>
    <row r="11" spans="1:10" ht="12.75" customHeight="1" x14ac:dyDescent="0.2">
      <c r="A11" s="142">
        <v>2006</v>
      </c>
      <c r="B11" s="21">
        <v>3290032</v>
      </c>
      <c r="C11" s="13"/>
      <c r="D11" s="159">
        <v>52429</v>
      </c>
      <c r="E11" s="165"/>
      <c r="F11" s="106" t="s">
        <v>558</v>
      </c>
      <c r="G11" s="3"/>
      <c r="H11" s="83"/>
    </row>
    <row r="12" spans="1:10" ht="12.75" customHeight="1" x14ac:dyDescent="0.2">
      <c r="A12" s="142">
        <v>2007</v>
      </c>
      <c r="B12" s="21">
        <v>3248234</v>
      </c>
      <c r="C12" s="13"/>
      <c r="D12" s="159">
        <v>50323</v>
      </c>
      <c r="E12" s="165"/>
      <c r="F12" s="106" t="s">
        <v>558</v>
      </c>
      <c r="G12" s="3"/>
      <c r="H12" s="83"/>
    </row>
    <row r="13" spans="1:10" ht="12.75" customHeight="1" x14ac:dyDescent="0.2">
      <c r="A13" s="142">
        <v>2008</v>
      </c>
      <c r="B13" s="21">
        <v>3233405</v>
      </c>
      <c r="C13" s="13"/>
      <c r="D13" s="159">
        <v>50593</v>
      </c>
      <c r="E13" s="165"/>
      <c r="F13" s="21">
        <v>8692</v>
      </c>
      <c r="G13" s="3"/>
      <c r="H13" s="83"/>
    </row>
    <row r="14" spans="1:10" ht="12.75" customHeight="1" x14ac:dyDescent="0.2">
      <c r="A14" s="142">
        <v>2009</v>
      </c>
      <c r="B14" s="21">
        <v>2885628</v>
      </c>
      <c r="C14" s="13"/>
      <c r="D14" s="159">
        <v>47864</v>
      </c>
      <c r="E14" s="165"/>
      <c r="F14" s="21">
        <v>7051</v>
      </c>
      <c r="G14" s="3"/>
      <c r="H14" s="83"/>
    </row>
    <row r="15" spans="1:10" ht="12.75" customHeight="1" x14ac:dyDescent="0.2">
      <c r="A15" s="143">
        <v>2010</v>
      </c>
      <c r="B15" s="21">
        <v>2979230</v>
      </c>
      <c r="C15" s="13"/>
      <c r="D15" s="159">
        <v>47254</v>
      </c>
      <c r="E15" s="165"/>
      <c r="F15" s="21">
        <v>6679</v>
      </c>
      <c r="G15" s="3"/>
      <c r="H15" s="83"/>
    </row>
    <row r="16" spans="1:10" ht="12.75" customHeight="1" x14ac:dyDescent="0.2">
      <c r="A16" s="143">
        <v>2011</v>
      </c>
      <c r="B16" s="21">
        <v>3353628</v>
      </c>
      <c r="C16" s="13"/>
      <c r="D16" s="159">
        <v>51099</v>
      </c>
      <c r="E16" s="4"/>
      <c r="F16" s="21">
        <v>6509</v>
      </c>
      <c r="G16" s="4"/>
      <c r="H16" s="83"/>
    </row>
    <row r="17" spans="1:9" ht="12.75" customHeight="1" x14ac:dyDescent="0.2">
      <c r="A17" s="166">
        <v>2012</v>
      </c>
      <c r="B17" s="15">
        <v>3395870</v>
      </c>
      <c r="C17" s="4"/>
      <c r="D17" s="15">
        <v>49069</v>
      </c>
      <c r="E17" s="15"/>
      <c r="F17" s="15">
        <v>6267</v>
      </c>
      <c r="G17" s="4"/>
      <c r="H17" s="83"/>
      <c r="I17" s="67"/>
    </row>
    <row r="18" spans="1:9" ht="12.75" customHeight="1" x14ac:dyDescent="0.2">
      <c r="A18" s="166">
        <v>2013</v>
      </c>
      <c r="B18" s="15">
        <v>3418311</v>
      </c>
      <c r="C18" s="4"/>
      <c r="D18" s="15">
        <v>48967</v>
      </c>
      <c r="E18" s="15"/>
      <c r="F18" s="15">
        <v>5951</v>
      </c>
      <c r="G18" s="4"/>
      <c r="H18" s="83"/>
      <c r="I18" s="67"/>
    </row>
    <row r="19" spans="1:9" ht="12.75" customHeight="1" x14ac:dyDescent="0.2">
      <c r="A19" s="166">
        <v>2014</v>
      </c>
      <c r="B19" s="15">
        <v>3571717</v>
      </c>
      <c r="C19" s="4"/>
      <c r="D19" s="15">
        <v>49718</v>
      </c>
      <c r="E19" s="15"/>
      <c r="F19" s="15">
        <v>5892</v>
      </c>
      <c r="G19" s="4"/>
      <c r="H19" s="83"/>
      <c r="I19" s="67"/>
    </row>
    <row r="20" spans="1:9" ht="12.75" customHeight="1" x14ac:dyDescent="0.2">
      <c r="A20" s="166">
        <v>2015</v>
      </c>
      <c r="B20" s="15">
        <v>3622053</v>
      </c>
      <c r="C20" s="4"/>
      <c r="D20" s="15">
        <v>49549</v>
      </c>
      <c r="E20" s="15"/>
      <c r="F20" s="15">
        <v>5892</v>
      </c>
      <c r="G20" s="4"/>
      <c r="H20" s="122"/>
      <c r="I20" s="67"/>
    </row>
    <row r="21" spans="1:9" ht="12.75" customHeight="1" x14ac:dyDescent="0.2">
      <c r="A21" s="167">
        <v>2016</v>
      </c>
      <c r="B21" s="18">
        <v>3742723</v>
      </c>
      <c r="C21" s="11"/>
      <c r="D21" s="18">
        <v>50552</v>
      </c>
      <c r="E21" s="18"/>
      <c r="F21" s="18">
        <v>5716</v>
      </c>
      <c r="G21" s="4"/>
      <c r="H21" s="122"/>
    </row>
    <row r="22" spans="1:9" ht="12.75" customHeight="1" x14ac:dyDescent="0.2">
      <c r="A22" s="3"/>
      <c r="B22" s="3"/>
      <c r="C22" s="3"/>
      <c r="D22" s="3"/>
      <c r="E22" s="3"/>
      <c r="F22" s="3"/>
      <c r="G22" s="3"/>
      <c r="H22"/>
    </row>
    <row r="23" spans="1:9" ht="12.75" customHeight="1" x14ac:dyDescent="0.2">
      <c r="A23" s="2" t="s">
        <v>755</v>
      </c>
      <c r="B23" s="14"/>
      <c r="C23" s="2"/>
      <c r="D23" s="2"/>
      <c r="E23" s="2"/>
      <c r="F23" s="2"/>
      <c r="G23" s="2"/>
      <c r="H23" s="80"/>
    </row>
    <row r="24" spans="1:9" ht="12.75" customHeight="1" x14ac:dyDescent="0.2">
      <c r="A24" s="2" t="s">
        <v>756</v>
      </c>
      <c r="B24" s="14"/>
      <c r="C24" s="2"/>
      <c r="D24" s="2"/>
      <c r="E24" s="2"/>
      <c r="F24" s="2"/>
      <c r="G24" s="2"/>
      <c r="H24" s="80"/>
    </row>
    <row r="25" spans="1:9" ht="12.75" customHeight="1" x14ac:dyDescent="0.2">
      <c r="A25" s="79" t="s">
        <v>757</v>
      </c>
      <c r="B25" s="14"/>
      <c r="C25" s="2"/>
      <c r="D25" s="2"/>
      <c r="E25" s="2"/>
      <c r="F25" s="2"/>
      <c r="G25" s="2"/>
      <c r="H25" s="80"/>
    </row>
    <row r="26" spans="1:9" ht="12.75" customHeight="1" x14ac:dyDescent="0.2">
      <c r="A26" s="79" t="s">
        <v>758</v>
      </c>
      <c r="B26" s="3"/>
      <c r="C26" s="3"/>
      <c r="D26" s="3"/>
      <c r="E26" s="3"/>
      <c r="F26" s="3"/>
      <c r="G26" s="3"/>
      <c r="H26"/>
    </row>
    <row r="27" spans="1:9" ht="12.75" x14ac:dyDescent="0.2">
      <c r="A27" s="97"/>
      <c r="B27" s="3"/>
      <c r="C27" s="3"/>
      <c r="D27" s="3"/>
      <c r="E27" s="3"/>
      <c r="F27" s="3"/>
      <c r="G27" s="3"/>
      <c r="H27"/>
    </row>
    <row r="32" spans="1:9" x14ac:dyDescent="0.2">
      <c r="F32" s="71"/>
    </row>
    <row r="33" spans="6:6" x14ac:dyDescent="0.2">
      <c r="F33" s="71"/>
    </row>
    <row r="34" spans="6:6" x14ac:dyDescent="0.2">
      <c r="F34" s="71"/>
    </row>
    <row r="35" spans="6:6" x14ac:dyDescent="0.2">
      <c r="F35" s="71"/>
    </row>
    <row r="36" spans="6:6" x14ac:dyDescent="0.2">
      <c r="F36" s="71"/>
    </row>
    <row r="37" spans="6:6" x14ac:dyDescent="0.2">
      <c r="F37" s="71"/>
    </row>
  </sheetData>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1"/>
  <sheetViews>
    <sheetView showGridLines="0" zoomScaleNormal="100" zoomScaleSheetLayoutView="100" workbookViewId="0">
      <selection activeCell="L1" sqref="L1"/>
    </sheetView>
  </sheetViews>
  <sheetFormatPr defaultRowHeight="12" x14ac:dyDescent="0.2"/>
  <cols>
    <col min="1" max="1" width="2.42578125" style="69" customWidth="1"/>
    <col min="2" max="2" width="1.5703125" style="69" customWidth="1"/>
    <col min="3" max="3" width="7.140625" style="69" customWidth="1"/>
    <col min="4" max="4" width="26.42578125" style="69" customWidth="1"/>
    <col min="5" max="5" width="9.85546875" style="69" bestFit="1" customWidth="1"/>
    <col min="6" max="6" width="1.85546875" style="69" customWidth="1"/>
    <col min="7" max="7" width="9.85546875" style="69" bestFit="1" customWidth="1"/>
    <col min="8" max="8" width="1.85546875" style="69" customWidth="1"/>
    <col min="9" max="9" width="9.85546875" style="69" bestFit="1" customWidth="1"/>
    <col min="10" max="10" width="1.7109375" style="69" customWidth="1"/>
    <col min="11" max="11" width="9.85546875" style="69" bestFit="1" customWidth="1"/>
    <col min="12" max="12" width="1.7109375" style="69" customWidth="1"/>
    <col min="13" max="13" width="9.85546875" style="69" bestFit="1" customWidth="1"/>
    <col min="14" max="14" width="1.7109375" style="69" customWidth="1"/>
    <col min="15" max="16" width="9.140625" style="69"/>
    <col min="17" max="17" width="10.140625" style="69" bestFit="1" customWidth="1"/>
    <col min="18" max="16384" width="9.140625" style="69"/>
  </cols>
  <sheetData>
    <row r="1" spans="1:17" s="63" customFormat="1" ht="12.75" customHeight="1" x14ac:dyDescent="0.2">
      <c r="A1" s="1" t="s">
        <v>70</v>
      </c>
      <c r="B1" s="1"/>
      <c r="C1" s="1"/>
      <c r="D1" s="1" t="s">
        <v>61</v>
      </c>
      <c r="E1" s="1"/>
      <c r="F1" s="1"/>
      <c r="G1" s="1"/>
      <c r="H1" s="1"/>
      <c r="I1" s="1"/>
      <c r="J1" s="1"/>
      <c r="K1"/>
      <c r="L1"/>
      <c r="M1"/>
      <c r="N1"/>
    </row>
    <row r="2" spans="1:17" s="63" customFormat="1" ht="12.75" customHeight="1" x14ac:dyDescent="0.2">
      <c r="A2" s="3"/>
      <c r="B2" s="3"/>
      <c r="C2" s="3"/>
      <c r="D2" s="1" t="s">
        <v>573</v>
      </c>
      <c r="E2" s="3"/>
      <c r="F2" s="3"/>
      <c r="G2" s="3"/>
      <c r="H2" s="3"/>
      <c r="I2" s="3"/>
      <c r="J2" s="3"/>
      <c r="K2"/>
      <c r="L2"/>
      <c r="M2"/>
      <c r="N2"/>
    </row>
    <row r="3" spans="1:17" s="63" customFormat="1" ht="12.75" customHeight="1" x14ac:dyDescent="0.2">
      <c r="A3" s="3"/>
      <c r="B3" s="3"/>
      <c r="C3" s="3"/>
      <c r="D3" s="3" t="s">
        <v>62</v>
      </c>
      <c r="E3" s="3"/>
      <c r="F3" s="3"/>
      <c r="G3" s="3"/>
      <c r="H3" s="3"/>
      <c r="I3" s="3"/>
      <c r="J3" s="3"/>
      <c r="K3"/>
      <c r="L3"/>
      <c r="M3"/>
      <c r="N3"/>
    </row>
    <row r="4" spans="1:17" s="63" customFormat="1" ht="12.75" customHeight="1" x14ac:dyDescent="0.2">
      <c r="A4" s="4"/>
      <c r="B4" s="4"/>
      <c r="C4" s="4"/>
      <c r="D4" s="4" t="s">
        <v>574</v>
      </c>
      <c r="E4" s="3"/>
      <c r="F4" s="3"/>
      <c r="G4" s="3"/>
      <c r="H4" s="3"/>
      <c r="I4" s="3"/>
      <c r="J4" s="3"/>
      <c r="K4"/>
      <c r="L4"/>
      <c r="M4"/>
      <c r="N4"/>
    </row>
    <row r="5" spans="1:17" ht="12.75" customHeight="1" x14ac:dyDescent="0.2">
      <c r="A5" s="4"/>
      <c r="B5" s="4"/>
      <c r="C5" s="4"/>
      <c r="D5" s="4"/>
      <c r="E5" s="3"/>
      <c r="F5" s="3"/>
      <c r="G5" s="3"/>
      <c r="H5" s="3"/>
      <c r="I5" s="3"/>
      <c r="J5" s="3"/>
      <c r="K5"/>
      <c r="L5"/>
      <c r="M5"/>
      <c r="N5"/>
    </row>
    <row r="6" spans="1:17" ht="12.75" customHeight="1" x14ac:dyDescent="0.2">
      <c r="A6" s="20" t="s">
        <v>575</v>
      </c>
      <c r="B6" s="20"/>
      <c r="C6" s="20"/>
      <c r="D6" s="20"/>
      <c r="E6" s="20">
        <v>2012</v>
      </c>
      <c r="F6" s="20"/>
      <c r="G6" s="20">
        <v>2013</v>
      </c>
      <c r="H6" s="20"/>
      <c r="I6" s="20">
        <v>2014</v>
      </c>
      <c r="J6" s="20"/>
      <c r="K6" s="20">
        <v>2015</v>
      </c>
      <c r="L6" s="20"/>
      <c r="M6" s="20">
        <v>2016</v>
      </c>
      <c r="N6" s="117"/>
    </row>
    <row r="7" spans="1:17" ht="12.75" customHeight="1" x14ac:dyDescent="0.2">
      <c r="A7" s="2"/>
      <c r="B7" s="2"/>
      <c r="C7" s="2"/>
      <c r="D7" s="2"/>
      <c r="E7" s="3"/>
      <c r="F7" s="3"/>
      <c r="G7" s="3"/>
      <c r="H7" s="3"/>
      <c r="I7" s="3"/>
      <c r="J7" s="3"/>
      <c r="K7" s="3"/>
      <c r="L7" s="3"/>
      <c r="M7" s="3"/>
      <c r="N7"/>
      <c r="Q7" s="71"/>
    </row>
    <row r="8" spans="1:17" ht="12.75" customHeight="1" x14ac:dyDescent="0.2">
      <c r="A8" s="2" t="s">
        <v>576</v>
      </c>
      <c r="B8" s="3"/>
      <c r="C8" s="2"/>
      <c r="D8" s="2"/>
      <c r="E8" s="14">
        <v>1295782</v>
      </c>
      <c r="F8" s="2"/>
      <c r="G8" s="14">
        <v>1465127</v>
      </c>
      <c r="H8" s="2"/>
      <c r="I8" s="14">
        <v>1505070</v>
      </c>
      <c r="J8" s="2"/>
      <c r="K8" s="14">
        <v>1546067</v>
      </c>
      <c r="L8" s="2"/>
      <c r="M8" s="14">
        <v>1731188</v>
      </c>
      <c r="N8" s="80"/>
    </row>
    <row r="9" spans="1:17" ht="12.75" customHeight="1" x14ac:dyDescent="0.2">
      <c r="A9" s="2" t="s">
        <v>577</v>
      </c>
      <c r="B9" s="3"/>
      <c r="C9" s="2"/>
      <c r="D9" s="2"/>
      <c r="E9" s="14">
        <v>1429222</v>
      </c>
      <c r="F9" s="2"/>
      <c r="G9" s="14">
        <v>1439296</v>
      </c>
      <c r="H9" s="2"/>
      <c r="I9" s="14">
        <v>1403888</v>
      </c>
      <c r="J9" s="2"/>
      <c r="K9" s="14">
        <v>1541149</v>
      </c>
      <c r="L9" s="2"/>
      <c r="M9" s="14">
        <v>1695915</v>
      </c>
      <c r="N9" s="80"/>
    </row>
    <row r="10" spans="1:17" ht="12.75" customHeight="1" x14ac:dyDescent="0.2">
      <c r="A10" s="2" t="s">
        <v>578</v>
      </c>
      <c r="B10" s="3"/>
      <c r="C10" s="2"/>
      <c r="D10" s="2"/>
      <c r="E10" s="14">
        <v>1244986</v>
      </c>
      <c r="F10" s="2"/>
      <c r="G10" s="14">
        <v>1294840</v>
      </c>
      <c r="H10" s="2"/>
      <c r="I10" s="14">
        <v>1302878</v>
      </c>
      <c r="J10" s="2"/>
      <c r="K10" s="14">
        <v>1344823</v>
      </c>
      <c r="L10" s="2"/>
      <c r="M10" s="14">
        <v>1395025</v>
      </c>
      <c r="N10" s="80"/>
    </row>
    <row r="11" spans="1:17" ht="12.75" customHeight="1" x14ac:dyDescent="0.2">
      <c r="A11" s="2" t="s">
        <v>579</v>
      </c>
      <c r="B11" s="3"/>
      <c r="C11" s="2"/>
      <c r="D11" s="2"/>
      <c r="E11" s="14">
        <v>861674</v>
      </c>
      <c r="F11" s="2"/>
      <c r="G11" s="14">
        <v>853389</v>
      </c>
      <c r="H11" s="2"/>
      <c r="I11" s="14">
        <v>947948</v>
      </c>
      <c r="J11" s="2"/>
      <c r="K11" s="14">
        <v>936627</v>
      </c>
      <c r="L11" s="2"/>
      <c r="M11" s="14">
        <v>1017276</v>
      </c>
      <c r="N11" s="80"/>
    </row>
    <row r="12" spans="1:17" ht="12.75" customHeight="1" x14ac:dyDescent="0.2">
      <c r="A12" s="13" t="s">
        <v>63</v>
      </c>
      <c r="B12" s="4"/>
      <c r="C12" s="13"/>
      <c r="D12" s="13"/>
      <c r="E12" s="14">
        <v>752916</v>
      </c>
      <c r="F12" s="2"/>
      <c r="G12" s="14">
        <v>756912</v>
      </c>
      <c r="H12" s="2"/>
      <c r="I12" s="14">
        <v>799776</v>
      </c>
      <c r="J12" s="2"/>
      <c r="K12" s="14">
        <v>831472</v>
      </c>
      <c r="L12" s="2"/>
      <c r="M12" s="14">
        <v>871001</v>
      </c>
      <c r="N12" s="80"/>
    </row>
    <row r="13" spans="1:17" ht="12.75" customHeight="1" x14ac:dyDescent="0.2">
      <c r="A13" s="13" t="s">
        <v>580</v>
      </c>
      <c r="B13" s="4"/>
      <c r="C13" s="13"/>
      <c r="D13" s="13"/>
      <c r="E13" s="14">
        <v>714527</v>
      </c>
      <c r="F13" s="2"/>
      <c r="G13" s="14">
        <v>734063</v>
      </c>
      <c r="H13" s="2"/>
      <c r="I13" s="14">
        <v>820403</v>
      </c>
      <c r="J13" s="2"/>
      <c r="K13" s="14">
        <v>823475</v>
      </c>
      <c r="L13" s="2"/>
      <c r="M13" s="14">
        <v>869454</v>
      </c>
      <c r="N13" s="80"/>
    </row>
    <row r="14" spans="1:17" ht="12.75" customHeight="1" x14ac:dyDescent="0.2">
      <c r="A14" s="2" t="s">
        <v>581</v>
      </c>
      <c r="B14" s="3"/>
      <c r="C14" s="2"/>
      <c r="D14" s="2"/>
      <c r="E14" s="14">
        <v>540495</v>
      </c>
      <c r="F14" s="2"/>
      <c r="G14" s="14">
        <v>548205</v>
      </c>
      <c r="H14" s="2"/>
      <c r="I14" s="14">
        <v>551850</v>
      </c>
      <c r="J14" s="2"/>
      <c r="K14" s="14">
        <v>583914</v>
      </c>
      <c r="L14" s="2"/>
      <c r="M14" s="14">
        <v>620946</v>
      </c>
      <c r="N14" s="80"/>
    </row>
    <row r="15" spans="1:17" ht="12.75" customHeight="1" x14ac:dyDescent="0.2">
      <c r="A15" s="2" t="s">
        <v>503</v>
      </c>
      <c r="B15" s="3"/>
      <c r="C15" s="2"/>
      <c r="D15" s="2"/>
      <c r="E15" s="14">
        <v>401968</v>
      </c>
      <c r="F15" s="2"/>
      <c r="G15" s="14">
        <v>414034</v>
      </c>
      <c r="H15" s="2"/>
      <c r="I15" s="14">
        <v>508402</v>
      </c>
      <c r="J15" s="2"/>
      <c r="K15" s="14">
        <v>547352</v>
      </c>
      <c r="L15" s="2"/>
      <c r="M15" s="14">
        <v>580209</v>
      </c>
      <c r="N15" s="80"/>
    </row>
    <row r="16" spans="1:17" ht="12.75" customHeight="1" x14ac:dyDescent="0.2">
      <c r="A16" s="2" t="s">
        <v>582</v>
      </c>
      <c r="B16" s="3"/>
      <c r="C16" s="2"/>
      <c r="D16" s="2"/>
      <c r="E16" s="14">
        <v>321624</v>
      </c>
      <c r="F16" s="2"/>
      <c r="G16" s="14">
        <v>353791</v>
      </c>
      <c r="H16" s="2"/>
      <c r="I16" s="14">
        <v>386673</v>
      </c>
      <c r="J16" s="2"/>
      <c r="K16" s="14">
        <v>465968</v>
      </c>
      <c r="L16" s="2"/>
      <c r="M16" s="14">
        <v>570938</v>
      </c>
      <c r="N16" s="80"/>
    </row>
    <row r="17" spans="1:14" ht="12.75" customHeight="1" x14ac:dyDescent="0.2">
      <c r="A17" s="2" t="s">
        <v>583</v>
      </c>
      <c r="B17" s="3"/>
      <c r="C17" s="2"/>
      <c r="D17" s="2"/>
      <c r="E17" s="14">
        <v>505559</v>
      </c>
      <c r="F17" s="2"/>
      <c r="G17" s="14">
        <v>562315</v>
      </c>
      <c r="H17" s="2"/>
      <c r="I17" s="14">
        <v>565147</v>
      </c>
      <c r="J17" s="2"/>
      <c r="K17" s="14">
        <v>557980</v>
      </c>
      <c r="L17" s="2"/>
      <c r="M17" s="14">
        <v>538527</v>
      </c>
      <c r="N17" s="80"/>
    </row>
    <row r="18" spans="1:14" ht="12.75" customHeight="1" x14ac:dyDescent="0.2">
      <c r="A18" s="2" t="s">
        <v>584</v>
      </c>
      <c r="B18" s="3"/>
      <c r="C18" s="2"/>
      <c r="D18" s="2"/>
      <c r="E18" s="14">
        <v>654282</v>
      </c>
      <c r="F18" s="2"/>
      <c r="G18" s="14">
        <v>739835</v>
      </c>
      <c r="H18" s="2"/>
      <c r="I18" s="14">
        <v>720956</v>
      </c>
      <c r="J18" s="2"/>
      <c r="K18" s="14">
        <v>681526</v>
      </c>
      <c r="L18" s="2"/>
      <c r="M18" s="14">
        <v>465692</v>
      </c>
      <c r="N18" s="80"/>
    </row>
    <row r="19" spans="1:14" ht="12.75" customHeight="1" x14ac:dyDescent="0.2">
      <c r="A19" s="2" t="s">
        <v>585</v>
      </c>
      <c r="B19" s="3"/>
      <c r="C19" s="2"/>
      <c r="D19" s="2"/>
      <c r="E19" s="14">
        <v>397068</v>
      </c>
      <c r="F19" s="2"/>
      <c r="G19" s="14">
        <v>397583</v>
      </c>
      <c r="H19" s="2"/>
      <c r="I19" s="14">
        <v>384802</v>
      </c>
      <c r="J19" s="2"/>
      <c r="K19" s="14">
        <v>380056</v>
      </c>
      <c r="L19" s="2"/>
      <c r="M19" s="14">
        <v>418173</v>
      </c>
      <c r="N19" s="80"/>
    </row>
    <row r="20" spans="1:14" ht="12.75" customHeight="1" x14ac:dyDescent="0.2">
      <c r="A20" s="2" t="s">
        <v>64</v>
      </c>
      <c r="B20" s="3"/>
      <c r="C20" s="2"/>
      <c r="D20" s="2"/>
      <c r="E20" s="14">
        <v>217713</v>
      </c>
      <c r="F20" s="2"/>
      <c r="G20" s="14">
        <v>235391</v>
      </c>
      <c r="H20" s="2"/>
      <c r="I20" s="14">
        <v>325668</v>
      </c>
      <c r="J20" s="2"/>
      <c r="K20" s="14">
        <v>332967</v>
      </c>
      <c r="L20" s="2"/>
      <c r="M20" s="14">
        <v>404906</v>
      </c>
      <c r="N20" s="80"/>
    </row>
    <row r="21" spans="1:14" ht="12.75" customHeight="1" x14ac:dyDescent="0.2">
      <c r="A21" s="2" t="s">
        <v>586</v>
      </c>
      <c r="B21" s="3"/>
      <c r="C21" s="2"/>
      <c r="D21" s="2"/>
      <c r="E21" s="14">
        <v>264468</v>
      </c>
      <c r="F21" s="2"/>
      <c r="G21" s="14">
        <v>252326</v>
      </c>
      <c r="H21" s="2"/>
      <c r="I21" s="14">
        <v>282013</v>
      </c>
      <c r="J21" s="2"/>
      <c r="K21" s="14">
        <v>296019</v>
      </c>
      <c r="L21" s="2"/>
      <c r="M21" s="14">
        <v>293557</v>
      </c>
      <c r="N21" s="80"/>
    </row>
    <row r="22" spans="1:14" ht="12.75" customHeight="1" x14ac:dyDescent="0.2">
      <c r="A22" s="2" t="s">
        <v>587</v>
      </c>
      <c r="B22" s="3"/>
      <c r="C22" s="2"/>
      <c r="D22" s="2"/>
      <c r="E22" s="14">
        <v>235868</v>
      </c>
      <c r="F22" s="2"/>
      <c r="G22" s="14">
        <v>212873</v>
      </c>
      <c r="H22" s="2"/>
      <c r="I22" s="14">
        <v>223333</v>
      </c>
      <c r="J22" s="2"/>
      <c r="K22" s="14">
        <v>244512</v>
      </c>
      <c r="L22" s="2"/>
      <c r="M22" s="14">
        <v>253605</v>
      </c>
      <c r="N22" s="80"/>
    </row>
    <row r="23" spans="1:14" ht="12.75" customHeight="1" x14ac:dyDescent="0.2">
      <c r="A23" s="2" t="s">
        <v>65</v>
      </c>
      <c r="B23" s="3"/>
      <c r="C23" s="2"/>
      <c r="D23" s="2"/>
      <c r="E23" s="14">
        <v>220416</v>
      </c>
      <c r="F23" s="2"/>
      <c r="G23" s="14">
        <v>212545</v>
      </c>
      <c r="H23" s="2"/>
      <c r="I23" s="14">
        <v>208209</v>
      </c>
      <c r="J23" s="2"/>
      <c r="K23" s="14">
        <v>200977</v>
      </c>
      <c r="L23" s="2"/>
      <c r="M23" s="14">
        <v>197174</v>
      </c>
      <c r="N23" s="80"/>
    </row>
    <row r="24" spans="1:14" ht="12.75" customHeight="1" x14ac:dyDescent="0.2">
      <c r="A24" s="2" t="s">
        <v>588</v>
      </c>
      <c r="B24" s="3"/>
      <c r="C24" s="2"/>
      <c r="D24" s="2"/>
      <c r="E24" s="14">
        <v>182424</v>
      </c>
      <c r="F24" s="2"/>
      <c r="G24" s="14">
        <v>175081</v>
      </c>
      <c r="H24" s="2"/>
      <c r="I24" s="14">
        <v>163847</v>
      </c>
      <c r="J24" s="2"/>
      <c r="K24" s="14">
        <v>183274</v>
      </c>
      <c r="L24" s="2"/>
      <c r="M24" s="14">
        <v>185227</v>
      </c>
      <c r="N24" s="80"/>
    </row>
    <row r="25" spans="1:14" ht="12.75" customHeight="1" x14ac:dyDescent="0.2">
      <c r="A25" s="2" t="s">
        <v>589</v>
      </c>
      <c r="B25" s="3"/>
      <c r="C25" s="2"/>
      <c r="D25" s="2"/>
      <c r="E25" s="14">
        <v>171839</v>
      </c>
      <c r="F25" s="2"/>
      <c r="G25" s="14">
        <v>168215</v>
      </c>
      <c r="H25" s="2"/>
      <c r="I25" s="14">
        <v>141438</v>
      </c>
      <c r="J25" s="2"/>
      <c r="K25" s="14">
        <v>167160</v>
      </c>
      <c r="L25" s="2"/>
      <c r="M25" s="14">
        <v>176007</v>
      </c>
      <c r="N25" s="80"/>
    </row>
    <row r="26" spans="1:14" ht="12.75" customHeight="1" x14ac:dyDescent="0.2">
      <c r="A26" s="2" t="s">
        <v>590</v>
      </c>
      <c r="B26" s="3"/>
      <c r="C26" s="2"/>
      <c r="D26" s="2"/>
      <c r="E26" s="14">
        <v>82385</v>
      </c>
      <c r="F26" s="2"/>
      <c r="G26" s="14">
        <v>110534</v>
      </c>
      <c r="H26" s="2"/>
      <c r="I26" s="14">
        <v>119468</v>
      </c>
      <c r="J26" s="2"/>
      <c r="K26" s="14">
        <v>120793</v>
      </c>
      <c r="L26" s="2"/>
      <c r="M26" s="14">
        <v>155829</v>
      </c>
      <c r="N26" s="80"/>
    </row>
    <row r="27" spans="1:14" ht="12.75" customHeight="1" x14ac:dyDescent="0.2">
      <c r="A27" s="2" t="s">
        <v>591</v>
      </c>
      <c r="B27" s="3"/>
      <c r="C27" s="2"/>
      <c r="D27" s="2"/>
      <c r="E27" s="14">
        <v>82278</v>
      </c>
      <c r="F27" s="2"/>
      <c r="G27" s="14">
        <v>93547</v>
      </c>
      <c r="H27" s="2"/>
      <c r="I27" s="14">
        <v>89734</v>
      </c>
      <c r="J27" s="2"/>
      <c r="K27" s="14">
        <v>115475</v>
      </c>
      <c r="L27" s="2"/>
      <c r="M27" s="14">
        <v>133068</v>
      </c>
      <c r="N27" s="80"/>
    </row>
    <row r="28" spans="1:14" ht="12.75" customHeight="1" x14ac:dyDescent="0.2">
      <c r="A28" s="2" t="s">
        <v>592</v>
      </c>
      <c r="B28" s="3"/>
      <c r="C28" s="2"/>
      <c r="D28" s="2"/>
      <c r="E28" s="14">
        <v>26925</v>
      </c>
      <c r="F28" s="2"/>
      <c r="G28" s="14">
        <v>51616</v>
      </c>
      <c r="H28" s="2"/>
      <c r="I28" s="14">
        <v>111293</v>
      </c>
      <c r="J28" s="2"/>
      <c r="K28" s="14">
        <v>121270</v>
      </c>
      <c r="L28" s="2"/>
      <c r="M28" s="14">
        <v>127332</v>
      </c>
      <c r="N28" s="80"/>
    </row>
    <row r="29" spans="1:14" ht="12.75" customHeight="1" x14ac:dyDescent="0.2">
      <c r="A29" s="2" t="s">
        <v>593</v>
      </c>
      <c r="B29" s="2"/>
      <c r="C29" s="2"/>
      <c r="D29" s="2"/>
      <c r="E29" s="14">
        <v>99244</v>
      </c>
      <c r="F29" s="2"/>
      <c r="G29" s="14">
        <v>109987</v>
      </c>
      <c r="H29" s="2"/>
      <c r="I29" s="14">
        <v>107617</v>
      </c>
      <c r="J29" s="2"/>
      <c r="K29" s="14">
        <v>118471</v>
      </c>
      <c r="L29" s="2"/>
      <c r="M29" s="14">
        <v>117607</v>
      </c>
      <c r="N29" s="80"/>
    </row>
    <row r="30" spans="1:14" ht="12.75" customHeight="1" x14ac:dyDescent="0.2">
      <c r="A30" s="2" t="s">
        <v>594</v>
      </c>
      <c r="B30" s="3"/>
      <c r="C30" s="2"/>
      <c r="D30" s="2"/>
      <c r="E30" s="14">
        <v>74835</v>
      </c>
      <c r="F30" s="2"/>
      <c r="G30" s="14">
        <v>74337</v>
      </c>
      <c r="H30" s="2"/>
      <c r="I30" s="14">
        <v>79860</v>
      </c>
      <c r="J30" s="2"/>
      <c r="K30" s="14">
        <v>92636</v>
      </c>
      <c r="L30" s="2"/>
      <c r="M30" s="14">
        <v>115423</v>
      </c>
      <c r="N30" s="80"/>
    </row>
    <row r="31" spans="1:14" ht="12.75" customHeight="1" x14ac:dyDescent="0.2">
      <c r="A31" s="2" t="s">
        <v>595</v>
      </c>
      <c r="B31" s="3"/>
      <c r="C31" s="2"/>
      <c r="D31" s="2"/>
      <c r="E31" s="14">
        <v>94133</v>
      </c>
      <c r="F31" s="2"/>
      <c r="G31" s="14">
        <v>102345</v>
      </c>
      <c r="H31" s="2"/>
      <c r="I31" s="14">
        <v>89629</v>
      </c>
      <c r="J31" s="2"/>
      <c r="K31" s="14">
        <v>105649</v>
      </c>
      <c r="L31" s="2"/>
      <c r="M31" s="14">
        <v>114918</v>
      </c>
      <c r="N31" s="80"/>
    </row>
    <row r="32" spans="1:14" ht="12.75" customHeight="1" x14ac:dyDescent="0.2">
      <c r="A32" s="2" t="s">
        <v>112</v>
      </c>
      <c r="B32" s="3"/>
      <c r="C32" s="2"/>
      <c r="D32" s="2"/>
      <c r="E32" s="14">
        <v>73939</v>
      </c>
      <c r="F32" s="2"/>
      <c r="G32" s="14">
        <v>69458</v>
      </c>
      <c r="H32" s="2"/>
      <c r="I32" s="14">
        <v>65375</v>
      </c>
      <c r="J32" s="2"/>
      <c r="K32" s="14">
        <v>94436</v>
      </c>
      <c r="L32" s="2"/>
      <c r="M32" s="14">
        <v>112707</v>
      </c>
      <c r="N32" s="80"/>
    </row>
    <row r="33" spans="1:14" ht="12.75" customHeight="1" x14ac:dyDescent="0.2">
      <c r="A33" s="2" t="s">
        <v>596</v>
      </c>
      <c r="B33" s="3"/>
      <c r="C33" s="2"/>
      <c r="D33" s="2"/>
      <c r="E33" s="14">
        <v>119188</v>
      </c>
      <c r="F33" s="2"/>
      <c r="G33" s="14">
        <v>121759</v>
      </c>
      <c r="H33" s="2"/>
      <c r="I33" s="14">
        <v>109133</v>
      </c>
      <c r="J33" s="2"/>
      <c r="K33" s="14">
        <v>103089</v>
      </c>
      <c r="L33" s="2"/>
      <c r="M33" s="14">
        <v>111666</v>
      </c>
      <c r="N33" s="80"/>
    </row>
    <row r="34" spans="1:14" ht="12.75" customHeight="1" x14ac:dyDescent="0.2">
      <c r="A34" s="2" t="s">
        <v>597</v>
      </c>
      <c r="B34" s="3"/>
      <c r="C34" s="2"/>
      <c r="D34" s="2"/>
      <c r="E34" s="14">
        <v>119177</v>
      </c>
      <c r="F34" s="2"/>
      <c r="G34" s="14">
        <v>129776</v>
      </c>
      <c r="H34" s="2"/>
      <c r="I34" s="14">
        <v>133596</v>
      </c>
      <c r="J34" s="2"/>
      <c r="K34" s="14">
        <v>111193</v>
      </c>
      <c r="L34" s="2"/>
      <c r="M34" s="14">
        <v>95815</v>
      </c>
      <c r="N34" s="80"/>
    </row>
    <row r="35" spans="1:14" ht="12.75" customHeight="1" x14ac:dyDescent="0.2">
      <c r="A35" s="2" t="s">
        <v>66</v>
      </c>
      <c r="B35" s="3"/>
      <c r="C35" s="2"/>
      <c r="D35" s="2"/>
      <c r="E35" s="14">
        <v>70670</v>
      </c>
      <c r="F35" s="2"/>
      <c r="G35" s="14">
        <v>77804</v>
      </c>
      <c r="H35" s="2"/>
      <c r="I35" s="14">
        <v>91111</v>
      </c>
      <c r="J35" s="2"/>
      <c r="K35" s="14">
        <v>97051</v>
      </c>
      <c r="L35" s="2"/>
      <c r="M35" s="14">
        <v>90578</v>
      </c>
      <c r="N35" s="80"/>
    </row>
    <row r="36" spans="1:14" ht="12.75" customHeight="1" x14ac:dyDescent="0.2">
      <c r="A36" s="2" t="s">
        <v>598</v>
      </c>
      <c r="B36" s="3"/>
      <c r="C36" s="2"/>
      <c r="D36" s="2"/>
      <c r="E36" s="14">
        <v>17868</v>
      </c>
      <c r="F36" s="2"/>
      <c r="G36" s="14">
        <v>24894</v>
      </c>
      <c r="H36" s="2"/>
      <c r="I36" s="14">
        <v>34491</v>
      </c>
      <c r="J36" s="2"/>
      <c r="K36" s="14">
        <v>54238</v>
      </c>
      <c r="L36" s="2"/>
      <c r="M36" s="14">
        <v>86459</v>
      </c>
      <c r="N36" s="80"/>
    </row>
    <row r="37" spans="1:14" ht="12.75" customHeight="1" x14ac:dyDescent="0.2">
      <c r="A37" s="2" t="s">
        <v>599</v>
      </c>
      <c r="B37" s="3"/>
      <c r="C37" s="2"/>
      <c r="D37" s="2"/>
      <c r="E37" s="14">
        <v>3222</v>
      </c>
      <c r="F37" s="2"/>
      <c r="G37" s="14">
        <v>46388</v>
      </c>
      <c r="H37" s="2"/>
      <c r="I37" s="14">
        <v>68923</v>
      </c>
      <c r="J37" s="2"/>
      <c r="K37" s="14">
        <v>83282</v>
      </c>
      <c r="L37" s="2"/>
      <c r="M37" s="14">
        <v>76856</v>
      </c>
      <c r="N37" s="80"/>
    </row>
    <row r="38" spans="1:14" ht="12.75" customHeight="1" x14ac:dyDescent="0.2">
      <c r="A38" s="2" t="s">
        <v>600</v>
      </c>
      <c r="B38" s="2"/>
      <c r="C38" s="2"/>
      <c r="D38" s="2"/>
      <c r="E38" s="2">
        <v>113</v>
      </c>
      <c r="F38" s="2"/>
      <c r="G38" s="2">
        <v>180</v>
      </c>
      <c r="H38" s="2"/>
      <c r="I38" s="14">
        <v>17583</v>
      </c>
      <c r="J38" s="2"/>
      <c r="K38" s="14">
        <v>47576</v>
      </c>
      <c r="L38" s="2"/>
      <c r="M38" s="14">
        <v>73566</v>
      </c>
      <c r="N38" s="80"/>
    </row>
    <row r="39" spans="1:14" ht="12.75" customHeight="1" x14ac:dyDescent="0.2">
      <c r="A39" s="2" t="s">
        <v>601</v>
      </c>
      <c r="B39" s="3"/>
      <c r="C39" s="2"/>
      <c r="D39" s="2"/>
      <c r="E39" s="14">
        <v>87540</v>
      </c>
      <c r="F39" s="2"/>
      <c r="G39" s="14">
        <v>66313</v>
      </c>
      <c r="H39" s="2"/>
      <c r="I39" s="14">
        <v>53686</v>
      </c>
      <c r="J39" s="2"/>
      <c r="K39" s="14">
        <v>52222</v>
      </c>
      <c r="L39" s="2"/>
      <c r="M39" s="14">
        <v>68170</v>
      </c>
      <c r="N39" s="80"/>
    </row>
    <row r="40" spans="1:14" ht="12.75" customHeight="1" x14ac:dyDescent="0.2">
      <c r="A40" s="2" t="s">
        <v>602</v>
      </c>
      <c r="B40" s="3"/>
      <c r="C40" s="2"/>
      <c r="D40" s="2"/>
      <c r="E40" s="14">
        <v>7352</v>
      </c>
      <c r="F40" s="30"/>
      <c r="G40" s="14">
        <v>27403</v>
      </c>
      <c r="H40" s="2"/>
      <c r="I40" s="14">
        <v>47273</v>
      </c>
      <c r="J40" s="2"/>
      <c r="K40" s="14">
        <v>61117</v>
      </c>
      <c r="L40" s="2"/>
      <c r="M40" s="14">
        <v>67665</v>
      </c>
      <c r="N40" s="80"/>
    </row>
    <row r="41" spans="1:14" ht="12.75" customHeight="1" x14ac:dyDescent="0.2">
      <c r="A41" s="2" t="s">
        <v>603</v>
      </c>
      <c r="B41" s="3"/>
      <c r="C41" s="2"/>
      <c r="D41" s="2"/>
      <c r="E41" s="14">
        <v>60472</v>
      </c>
      <c r="F41" s="2"/>
      <c r="G41" s="14">
        <v>62649</v>
      </c>
      <c r="H41" s="2"/>
      <c r="I41" s="14">
        <v>60288</v>
      </c>
      <c r="J41" s="2"/>
      <c r="K41" s="14">
        <v>66167</v>
      </c>
      <c r="L41" s="2"/>
      <c r="M41" s="14">
        <v>65741</v>
      </c>
      <c r="N41" s="80"/>
    </row>
    <row r="42" spans="1:14" ht="12.75" customHeight="1" x14ac:dyDescent="0.2">
      <c r="A42" s="2" t="s">
        <v>604</v>
      </c>
      <c r="B42" s="3"/>
      <c r="C42" s="2"/>
      <c r="D42" s="2"/>
      <c r="E42" s="14">
        <v>71913</v>
      </c>
      <c r="F42" s="2"/>
      <c r="G42" s="14">
        <v>74846</v>
      </c>
      <c r="H42" s="2"/>
      <c r="I42" s="14">
        <v>52686</v>
      </c>
      <c r="J42" s="2"/>
      <c r="K42" s="14">
        <v>41408</v>
      </c>
      <c r="L42" s="2"/>
      <c r="M42" s="14">
        <v>54081</v>
      </c>
      <c r="N42" s="80"/>
    </row>
    <row r="43" spans="1:14" ht="12.75" customHeight="1" x14ac:dyDescent="0.2">
      <c r="A43" s="2" t="s">
        <v>605</v>
      </c>
      <c r="B43" s="2"/>
      <c r="C43" s="2"/>
      <c r="D43" s="2"/>
      <c r="E43" s="2">
        <v>5</v>
      </c>
      <c r="F43" s="2"/>
      <c r="G43" s="2">
        <v>15</v>
      </c>
      <c r="H43" s="2"/>
      <c r="I43" s="2">
        <v>4</v>
      </c>
      <c r="J43" s="2"/>
      <c r="K43" s="14">
        <v>16276</v>
      </c>
      <c r="L43" s="2"/>
      <c r="M43" s="14">
        <v>51827</v>
      </c>
      <c r="N43" s="80"/>
    </row>
    <row r="44" spans="1:14" ht="12.75" customHeight="1" x14ac:dyDescent="0.2">
      <c r="A44" s="2" t="s">
        <v>606</v>
      </c>
      <c r="B44" s="2"/>
      <c r="C44" s="2"/>
      <c r="D44" s="2"/>
      <c r="E44" s="14">
        <v>37944</v>
      </c>
      <c r="F44" s="14"/>
      <c r="G44" s="14">
        <v>7006</v>
      </c>
      <c r="H44" s="14"/>
      <c r="I44" s="14">
        <v>14671</v>
      </c>
      <c r="J44" s="14"/>
      <c r="K44" s="15">
        <v>28182</v>
      </c>
      <c r="L44" s="2"/>
      <c r="M44" s="14">
        <v>42952</v>
      </c>
      <c r="N44" s="80"/>
    </row>
    <row r="45" spans="1:14" ht="12.75" customHeight="1" x14ac:dyDescent="0.2">
      <c r="A45" s="2" t="s">
        <v>124</v>
      </c>
      <c r="B45" s="3"/>
      <c r="C45" s="2"/>
      <c r="D45" s="2"/>
      <c r="E45" s="14">
        <v>35293</v>
      </c>
      <c r="F45" s="2"/>
      <c r="G45" s="14">
        <v>40259</v>
      </c>
      <c r="H45" s="2"/>
      <c r="I45" s="14">
        <v>38991</v>
      </c>
      <c r="J45" s="2"/>
      <c r="K45" s="14">
        <v>43833</v>
      </c>
      <c r="L45" s="2"/>
      <c r="M45" s="14">
        <v>36353</v>
      </c>
      <c r="N45" s="80"/>
    </row>
    <row r="46" spans="1:14" ht="12.75" customHeight="1" x14ac:dyDescent="0.2">
      <c r="A46" s="2" t="s">
        <v>607</v>
      </c>
      <c r="B46" s="3"/>
      <c r="C46" s="2"/>
      <c r="D46" s="2"/>
      <c r="E46" s="14">
        <v>20009</v>
      </c>
      <c r="F46" s="2"/>
      <c r="G46" s="14">
        <v>20942</v>
      </c>
      <c r="H46" s="2"/>
      <c r="I46" s="14">
        <v>26414</v>
      </c>
      <c r="J46" s="2"/>
      <c r="K46" s="14">
        <v>31658</v>
      </c>
      <c r="L46" s="2"/>
      <c r="M46" s="14">
        <v>36152</v>
      </c>
      <c r="N46" s="80"/>
    </row>
    <row r="47" spans="1:14" ht="12.75" customHeight="1" x14ac:dyDescent="0.2">
      <c r="A47" s="2" t="s">
        <v>608</v>
      </c>
      <c r="B47" s="3"/>
      <c r="C47" s="2"/>
      <c r="D47" s="2"/>
      <c r="E47" s="14">
        <v>32380</v>
      </c>
      <c r="F47" s="2"/>
      <c r="G47" s="14">
        <v>35631</v>
      </c>
      <c r="H47" s="2"/>
      <c r="I47" s="14">
        <v>33117</v>
      </c>
      <c r="J47" s="2"/>
      <c r="K47" s="14">
        <v>30021</v>
      </c>
      <c r="L47" s="2"/>
      <c r="M47" s="14">
        <v>28922</v>
      </c>
      <c r="N47" s="80"/>
    </row>
    <row r="48" spans="1:14" s="67" customFormat="1" ht="12.75" customHeight="1" x14ac:dyDescent="0.2">
      <c r="A48" s="2" t="s">
        <v>609</v>
      </c>
      <c r="B48" s="3"/>
      <c r="C48" s="2"/>
      <c r="D48" s="2"/>
      <c r="E48" s="14">
        <v>8671</v>
      </c>
      <c r="F48" s="2"/>
      <c r="G48" s="14">
        <v>20936</v>
      </c>
      <c r="H48" s="2"/>
      <c r="I48" s="14">
        <v>24799</v>
      </c>
      <c r="J48" s="2"/>
      <c r="K48" s="14">
        <v>20472</v>
      </c>
      <c r="L48" s="2"/>
      <c r="M48" s="14">
        <v>19808</v>
      </c>
      <c r="N48" s="80"/>
    </row>
    <row r="49" spans="1:14" ht="12.75" customHeight="1" x14ac:dyDescent="0.2">
      <c r="A49" s="2" t="s">
        <v>610</v>
      </c>
      <c r="B49" s="3"/>
      <c r="C49" s="2"/>
      <c r="D49" s="2"/>
      <c r="E49" s="14">
        <v>110958</v>
      </c>
      <c r="F49" s="2"/>
      <c r="G49" s="14">
        <v>76875</v>
      </c>
      <c r="H49" s="2"/>
      <c r="I49" s="14">
        <v>34671</v>
      </c>
      <c r="J49" s="2"/>
      <c r="K49" s="14">
        <v>37827</v>
      </c>
      <c r="L49" s="2"/>
      <c r="M49" s="14">
        <v>18180</v>
      </c>
      <c r="N49" s="80"/>
    </row>
    <row r="50" spans="1:14" ht="12.75" customHeight="1" x14ac:dyDescent="0.2">
      <c r="A50" s="13" t="s">
        <v>611</v>
      </c>
      <c r="B50" s="13"/>
      <c r="C50" s="13"/>
      <c r="D50" s="13"/>
      <c r="E50" s="15">
        <f>E51-SUM(E8:E49)</f>
        <v>84778</v>
      </c>
      <c r="F50" s="15"/>
      <c r="G50" s="15">
        <f t="shared" ref="G50:M50" si="0">G51-SUM(G8:G49)</f>
        <v>109762</v>
      </c>
      <c r="H50" s="15"/>
      <c r="I50" s="15">
        <f t="shared" si="0"/>
        <v>143155</v>
      </c>
      <c r="J50" s="15"/>
      <c r="K50" s="15">
        <f t="shared" si="0"/>
        <v>127281</v>
      </c>
      <c r="L50" s="15"/>
      <c r="M50" s="15">
        <f t="shared" si="0"/>
        <v>113803</v>
      </c>
      <c r="N50" s="81"/>
    </row>
    <row r="51" spans="1:14" x14ac:dyDescent="0.2">
      <c r="A51" s="20" t="s">
        <v>529</v>
      </c>
      <c r="B51" s="20"/>
      <c r="C51" s="20"/>
      <c r="D51" s="20"/>
      <c r="E51" s="31">
        <v>11834123</v>
      </c>
      <c r="F51" s="20"/>
      <c r="G51" s="31">
        <v>12371083</v>
      </c>
      <c r="H51" s="20"/>
      <c r="I51" s="31">
        <v>12889869</v>
      </c>
      <c r="J51" s="20"/>
      <c r="K51" s="31">
        <v>13486941</v>
      </c>
      <c r="L51" s="20"/>
      <c r="M51" s="31">
        <v>14300298</v>
      </c>
      <c r="N51" s="80"/>
    </row>
  </sheetData>
  <pageMargins left="0.75" right="0.75" top="1" bottom="1" header="0.5" footer="0.5"/>
  <pageSetup paperSize="9" scale="94"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2"/>
  <sheetViews>
    <sheetView showGridLines="0" zoomScaleNormal="100" zoomScaleSheetLayoutView="100" workbookViewId="0">
      <selection activeCell="K1" sqref="K1"/>
    </sheetView>
  </sheetViews>
  <sheetFormatPr defaultRowHeight="12" x14ac:dyDescent="0.2"/>
  <cols>
    <col min="1" max="1" width="9.140625" style="69" customWidth="1"/>
    <col min="2" max="2" width="9.140625" style="69"/>
    <col min="3" max="3" width="1.5703125" style="69" customWidth="1"/>
    <col min="4" max="4" width="9.85546875" style="69" bestFit="1" customWidth="1"/>
    <col min="5" max="5" width="2" style="69" customWidth="1"/>
    <col min="6" max="6" width="9.85546875" style="69" bestFit="1" customWidth="1"/>
    <col min="7" max="7" width="1.85546875" style="69" customWidth="1"/>
    <col min="8" max="8" width="15.7109375" style="77" customWidth="1"/>
    <col min="9" max="9" width="1.5703125" style="77" customWidth="1"/>
    <col min="10" max="10" width="13.28515625" style="77" bestFit="1" customWidth="1"/>
    <col min="11" max="11" width="1.28515625" style="69" customWidth="1"/>
    <col min="12" max="12" width="13.28515625" style="69" customWidth="1"/>
    <col min="13" max="13" width="9.140625" style="69"/>
    <col min="14" max="14" width="26.7109375" style="69" bestFit="1" customWidth="1"/>
    <col min="15" max="15" width="8.7109375" style="69" bestFit="1" customWidth="1"/>
    <col min="16" max="16384" width="9.140625" style="69"/>
  </cols>
  <sheetData>
    <row r="1" spans="1:15" s="63" customFormat="1" ht="12.75" customHeight="1" x14ac:dyDescent="0.2">
      <c r="A1" s="1" t="s">
        <v>71</v>
      </c>
      <c r="B1" s="1"/>
      <c r="C1" s="1"/>
      <c r="D1" s="1" t="s">
        <v>704</v>
      </c>
      <c r="E1" s="1"/>
      <c r="F1" s="1"/>
      <c r="G1" s="1"/>
      <c r="H1" s="1"/>
      <c r="I1" s="1"/>
      <c r="J1" s="1"/>
      <c r="K1" s="1"/>
      <c r="L1" s="1"/>
    </row>
    <row r="2" spans="1:15" s="63" customFormat="1" ht="12.75" customHeight="1" x14ac:dyDescent="0.2">
      <c r="A2" s="1"/>
      <c r="B2" s="1"/>
      <c r="C2" s="1"/>
      <c r="D2" s="1" t="s">
        <v>612</v>
      </c>
      <c r="E2" s="1"/>
      <c r="F2" s="1"/>
      <c r="G2" s="1"/>
      <c r="H2" s="1"/>
      <c r="I2" s="1"/>
      <c r="J2" s="1"/>
      <c r="K2" s="1"/>
      <c r="L2" s="1"/>
    </row>
    <row r="3" spans="1:15" s="63" customFormat="1" ht="12.75" customHeight="1" x14ac:dyDescent="0.2">
      <c r="A3" s="3"/>
      <c r="B3" s="3"/>
      <c r="C3" s="3"/>
      <c r="D3" s="3" t="s">
        <v>108</v>
      </c>
      <c r="E3" s="3"/>
      <c r="F3" s="3"/>
      <c r="G3" s="3"/>
      <c r="H3" s="3"/>
      <c r="I3" s="3"/>
      <c r="J3" s="3"/>
      <c r="K3" s="3"/>
      <c r="L3" s="3"/>
    </row>
    <row r="4" spans="1:15" s="63" customFormat="1" ht="12.75" customHeight="1" x14ac:dyDescent="0.2">
      <c r="A4" s="3"/>
      <c r="B4" s="3"/>
      <c r="C4" s="3"/>
      <c r="D4" s="3" t="s">
        <v>613</v>
      </c>
      <c r="E4" s="3"/>
      <c r="F4" s="3"/>
      <c r="G4" s="3"/>
      <c r="H4" s="3"/>
      <c r="I4" s="3"/>
      <c r="J4" s="3"/>
      <c r="K4" s="3"/>
      <c r="L4" s="3"/>
    </row>
    <row r="5" spans="1:15" ht="12.75" customHeight="1" x14ac:dyDescent="0.2">
      <c r="A5" s="11"/>
      <c r="B5" s="11"/>
      <c r="C5" s="11"/>
      <c r="D5" s="11"/>
      <c r="E5" s="11"/>
      <c r="F5" s="11"/>
      <c r="G5" s="11"/>
      <c r="H5" s="11"/>
      <c r="I5" s="11"/>
      <c r="J5" s="11"/>
      <c r="K5" s="11"/>
      <c r="L5" s="11"/>
    </row>
    <row r="6" spans="1:15" ht="12.75" customHeight="1" x14ac:dyDescent="0.2">
      <c r="A6" s="2" t="s">
        <v>20</v>
      </c>
      <c r="B6" s="2"/>
      <c r="C6" s="2"/>
      <c r="D6" s="2"/>
      <c r="E6" s="2"/>
      <c r="F6" s="2" t="s">
        <v>21</v>
      </c>
      <c r="G6" s="2"/>
      <c r="H6" s="2" t="s">
        <v>21</v>
      </c>
      <c r="I6" s="2"/>
      <c r="J6" s="2" t="s">
        <v>53</v>
      </c>
      <c r="K6" s="2"/>
      <c r="L6" s="2" t="s">
        <v>54</v>
      </c>
      <c r="N6" s="92"/>
      <c r="O6" s="92"/>
    </row>
    <row r="7" spans="1:15" ht="12.75" customHeight="1" x14ac:dyDescent="0.2">
      <c r="A7" s="2" t="s">
        <v>24</v>
      </c>
      <c r="B7" s="2"/>
      <c r="C7" s="2"/>
      <c r="D7" s="2"/>
      <c r="E7" s="2"/>
      <c r="F7" s="2" t="s">
        <v>10</v>
      </c>
      <c r="G7" s="2"/>
      <c r="H7" s="2" t="s">
        <v>10</v>
      </c>
      <c r="I7" s="2"/>
      <c r="J7" s="12" t="s">
        <v>55</v>
      </c>
      <c r="K7" s="12"/>
      <c r="L7" s="12" t="s">
        <v>56</v>
      </c>
      <c r="N7" s="92"/>
      <c r="O7" s="90"/>
    </row>
    <row r="8" spans="1:15" ht="12.75" customHeight="1" x14ac:dyDescent="0.2">
      <c r="A8" s="2"/>
      <c r="B8" s="2"/>
      <c r="C8" s="2"/>
      <c r="D8" s="2"/>
      <c r="E8" s="2"/>
      <c r="F8" s="2"/>
      <c r="G8" s="2"/>
      <c r="H8" s="2"/>
      <c r="I8" s="2"/>
      <c r="J8" s="24" t="s">
        <v>67</v>
      </c>
      <c r="K8" s="24"/>
      <c r="L8" s="24" t="s">
        <v>67</v>
      </c>
      <c r="N8" s="92"/>
      <c r="O8" s="90"/>
    </row>
    <row r="9" spans="1:15" ht="12.75" customHeight="1" x14ac:dyDescent="0.2">
      <c r="A9" s="2"/>
      <c r="B9" s="2"/>
      <c r="C9" s="2"/>
      <c r="D9" s="2"/>
      <c r="E9" s="2"/>
      <c r="F9" s="12"/>
      <c r="G9" s="12"/>
      <c r="H9" s="12"/>
      <c r="I9" s="12"/>
      <c r="J9" s="27" t="s">
        <v>60</v>
      </c>
      <c r="K9" s="27"/>
      <c r="L9" s="27" t="s">
        <v>60</v>
      </c>
      <c r="N9" s="92"/>
      <c r="O9" s="90"/>
    </row>
    <row r="10" spans="1:15" ht="12.75" customHeight="1" x14ac:dyDescent="0.2">
      <c r="A10" s="12"/>
      <c r="B10" s="12"/>
      <c r="C10" s="12"/>
      <c r="D10" s="12"/>
      <c r="E10" s="12"/>
      <c r="F10" s="20">
        <v>2015</v>
      </c>
      <c r="G10" s="12"/>
      <c r="H10" s="12">
        <v>2016</v>
      </c>
      <c r="I10" s="12"/>
      <c r="J10" s="12">
        <v>2016</v>
      </c>
      <c r="K10" s="12"/>
      <c r="L10" s="12">
        <v>2016</v>
      </c>
      <c r="N10" s="92"/>
      <c r="O10" s="90"/>
    </row>
    <row r="11" spans="1:15" ht="12.75" customHeight="1" x14ac:dyDescent="0.2">
      <c r="A11" s="2"/>
      <c r="B11" s="2"/>
      <c r="C11" s="2"/>
      <c r="D11" s="2"/>
      <c r="E11" s="13"/>
      <c r="F11" s="13"/>
      <c r="G11" s="13"/>
      <c r="H11" s="2"/>
      <c r="I11" s="2"/>
      <c r="J11" s="2"/>
      <c r="K11" s="2"/>
      <c r="L11" s="2"/>
      <c r="N11" s="92"/>
      <c r="O11" s="90"/>
    </row>
    <row r="12" spans="1:15" ht="12.75" customHeight="1" x14ac:dyDescent="0.2">
      <c r="A12" s="13" t="s">
        <v>41</v>
      </c>
      <c r="B12" s="4"/>
      <c r="C12" s="13"/>
      <c r="D12" s="13"/>
      <c r="E12" s="13"/>
      <c r="F12" s="149">
        <v>76189</v>
      </c>
      <c r="G12" s="30"/>
      <c r="H12" s="21">
        <f>J12+L12</f>
        <v>117966</v>
      </c>
      <c r="I12" s="21"/>
      <c r="J12" s="149">
        <v>25042</v>
      </c>
      <c r="K12" s="21"/>
      <c r="L12" s="149">
        <v>92924</v>
      </c>
      <c r="N12" s="92"/>
      <c r="O12" s="90"/>
    </row>
    <row r="13" spans="1:15" ht="12.75" customHeight="1" x14ac:dyDescent="0.2">
      <c r="A13" s="13" t="s">
        <v>42</v>
      </c>
      <c r="B13" s="4"/>
      <c r="C13" s="13"/>
      <c r="D13" s="13"/>
      <c r="E13" s="13"/>
      <c r="F13" s="149">
        <v>27982</v>
      </c>
      <c r="G13" s="30"/>
      <c r="H13" s="21">
        <f t="shared" ref="H13:H51" si="0">J13+L13</f>
        <v>27389</v>
      </c>
      <c r="I13" s="21"/>
      <c r="J13" s="149">
        <v>8489</v>
      </c>
      <c r="K13" s="21"/>
      <c r="L13" s="149">
        <v>18900</v>
      </c>
      <c r="N13" s="92"/>
      <c r="O13" s="90"/>
    </row>
    <row r="14" spans="1:15" ht="12.75" customHeight="1" x14ac:dyDescent="0.2">
      <c r="A14" s="13" t="s">
        <v>43</v>
      </c>
      <c r="B14" s="4"/>
      <c r="C14" s="13"/>
      <c r="D14" s="13"/>
      <c r="E14" s="13"/>
      <c r="F14" s="149">
        <v>42166</v>
      </c>
      <c r="G14" s="30"/>
      <c r="H14" s="21">
        <v>47555</v>
      </c>
      <c r="I14" s="21"/>
      <c r="J14" s="151" t="s">
        <v>527</v>
      </c>
      <c r="K14" s="21"/>
      <c r="L14" s="149">
        <v>47555</v>
      </c>
      <c r="N14" s="92"/>
      <c r="O14" s="90"/>
    </row>
    <row r="15" spans="1:15" ht="12.75" customHeight="1" x14ac:dyDescent="0.2">
      <c r="A15" s="13" t="s">
        <v>122</v>
      </c>
      <c r="B15" s="4"/>
      <c r="C15" s="13"/>
      <c r="D15" s="13"/>
      <c r="E15" s="13"/>
      <c r="F15" s="149">
        <v>4304670</v>
      </c>
      <c r="G15" s="30"/>
      <c r="H15" s="21">
        <f t="shared" si="0"/>
        <v>4387271</v>
      </c>
      <c r="I15" s="21"/>
      <c r="J15" s="149">
        <v>3232127</v>
      </c>
      <c r="K15" s="21"/>
      <c r="L15" s="149">
        <v>1155144</v>
      </c>
      <c r="N15" s="92"/>
      <c r="O15" s="90"/>
    </row>
    <row r="16" spans="1:15" ht="12.75" customHeight="1" x14ac:dyDescent="0.2">
      <c r="A16" s="13" t="s">
        <v>123</v>
      </c>
      <c r="B16" s="13"/>
      <c r="C16" s="13"/>
      <c r="D16" s="13"/>
      <c r="E16" s="13"/>
      <c r="F16" s="149">
        <v>6488</v>
      </c>
      <c r="G16" s="30"/>
      <c r="H16" s="21">
        <f t="shared" si="0"/>
        <v>3526</v>
      </c>
      <c r="I16" s="21"/>
      <c r="J16" s="149">
        <v>2673</v>
      </c>
      <c r="K16" s="21"/>
      <c r="L16" s="149">
        <v>853</v>
      </c>
      <c r="N16" s="92"/>
      <c r="O16" s="90"/>
    </row>
    <row r="17" spans="1:15" ht="12.75" customHeight="1" x14ac:dyDescent="0.2">
      <c r="A17" s="13" t="s">
        <v>44</v>
      </c>
      <c r="B17" s="4"/>
      <c r="C17" s="13"/>
      <c r="D17" s="13"/>
      <c r="E17" s="13"/>
      <c r="F17" s="149">
        <v>10576</v>
      </c>
      <c r="G17" s="30"/>
      <c r="H17" s="21">
        <f t="shared" si="0"/>
        <v>15773</v>
      </c>
      <c r="I17" s="21"/>
      <c r="J17" s="149">
        <v>22</v>
      </c>
      <c r="K17" s="21"/>
      <c r="L17" s="149">
        <v>15751</v>
      </c>
      <c r="N17" s="92"/>
      <c r="O17" s="90"/>
    </row>
    <row r="18" spans="1:15" ht="12.75" customHeight="1" x14ac:dyDescent="0.2">
      <c r="A18" s="13" t="s">
        <v>45</v>
      </c>
      <c r="B18" s="13"/>
      <c r="C18" s="13"/>
      <c r="D18" s="13"/>
      <c r="E18" s="13"/>
      <c r="F18" s="149">
        <v>98491</v>
      </c>
      <c r="G18" s="30"/>
      <c r="H18" s="21">
        <f t="shared" si="0"/>
        <v>94776</v>
      </c>
      <c r="I18" s="21"/>
      <c r="J18" s="149">
        <v>5989</v>
      </c>
      <c r="K18" s="21"/>
      <c r="L18" s="149">
        <v>88787</v>
      </c>
      <c r="N18" s="92"/>
      <c r="O18" s="90"/>
    </row>
    <row r="19" spans="1:15" ht="12.75" customHeight="1" x14ac:dyDescent="0.2">
      <c r="A19" s="13" t="s">
        <v>133</v>
      </c>
      <c r="B19" s="4"/>
      <c r="C19" s="13"/>
      <c r="D19" s="13"/>
      <c r="E19" s="13"/>
      <c r="F19" s="149">
        <v>21457</v>
      </c>
      <c r="G19" s="30"/>
      <c r="H19" s="21">
        <f t="shared" si="0"/>
        <v>21222</v>
      </c>
      <c r="I19" s="21"/>
      <c r="J19" s="151">
        <v>233</v>
      </c>
      <c r="K19" s="21"/>
      <c r="L19" s="149">
        <v>20989</v>
      </c>
      <c r="N19" s="92"/>
      <c r="O19" s="90"/>
    </row>
    <row r="20" spans="1:15" ht="12.75" customHeight="1" x14ac:dyDescent="0.2">
      <c r="A20" s="13" t="s">
        <v>32</v>
      </c>
      <c r="B20" s="13"/>
      <c r="C20" s="13"/>
      <c r="D20" s="13"/>
      <c r="E20" s="13"/>
      <c r="F20" s="149">
        <v>111386</v>
      </c>
      <c r="G20" s="30"/>
      <c r="H20" s="21">
        <f t="shared" si="0"/>
        <v>122654</v>
      </c>
      <c r="I20" s="21"/>
      <c r="J20" s="149">
        <v>59599</v>
      </c>
      <c r="K20" s="21"/>
      <c r="L20" s="149">
        <v>63055</v>
      </c>
      <c r="N20" s="92"/>
      <c r="O20" s="90"/>
    </row>
    <row r="21" spans="1:15" ht="12.75" customHeight="1" x14ac:dyDescent="0.2">
      <c r="A21" s="13" t="s">
        <v>33</v>
      </c>
      <c r="B21" s="13"/>
      <c r="C21" s="13"/>
      <c r="D21" s="13"/>
      <c r="E21" s="13"/>
      <c r="F21" s="149">
        <v>182291</v>
      </c>
      <c r="G21" s="30"/>
      <c r="H21" s="21">
        <f t="shared" si="0"/>
        <v>186748</v>
      </c>
      <c r="I21" s="21"/>
      <c r="J21" s="149">
        <v>21880</v>
      </c>
      <c r="K21" s="21"/>
      <c r="L21" s="149">
        <v>164868</v>
      </c>
      <c r="N21" s="92"/>
      <c r="O21" s="90"/>
    </row>
    <row r="22" spans="1:15" ht="12.75" customHeight="1" x14ac:dyDescent="0.2">
      <c r="A22" s="13" t="s">
        <v>34</v>
      </c>
      <c r="B22" s="13"/>
      <c r="C22" s="13"/>
      <c r="D22" s="13"/>
      <c r="E22" s="13"/>
      <c r="F22" s="149">
        <v>82824</v>
      </c>
      <c r="G22" s="30"/>
      <c r="H22" s="21">
        <f t="shared" si="0"/>
        <v>80575</v>
      </c>
      <c r="I22" s="21"/>
      <c r="J22" s="149">
        <v>23435</v>
      </c>
      <c r="K22" s="21"/>
      <c r="L22" s="149">
        <v>57140</v>
      </c>
      <c r="N22" s="92"/>
      <c r="O22" s="90"/>
    </row>
    <row r="23" spans="1:15" ht="12.75" customHeight="1" x14ac:dyDescent="0.2">
      <c r="A23" s="13" t="s">
        <v>35</v>
      </c>
      <c r="B23" s="13"/>
      <c r="C23" s="13"/>
      <c r="D23" s="13"/>
      <c r="E23" s="13"/>
      <c r="F23" s="149">
        <v>175899</v>
      </c>
      <c r="G23" s="30"/>
      <c r="H23" s="21">
        <f t="shared" si="0"/>
        <v>179445</v>
      </c>
      <c r="I23" s="21"/>
      <c r="J23" s="149">
        <v>6322</v>
      </c>
      <c r="K23" s="21"/>
      <c r="L23" s="149">
        <v>173123</v>
      </c>
      <c r="N23" s="92"/>
      <c r="O23" s="90"/>
    </row>
    <row r="24" spans="1:15" ht="12.75" customHeight="1" x14ac:dyDescent="0.2">
      <c r="A24" s="13" t="s">
        <v>98</v>
      </c>
      <c r="B24" s="4"/>
      <c r="C24" s="13"/>
      <c r="D24" s="13"/>
      <c r="E24" s="13"/>
      <c r="F24" s="149">
        <v>59698</v>
      </c>
      <c r="G24" s="30"/>
      <c r="H24" s="21">
        <v>34752</v>
      </c>
      <c r="I24" s="21"/>
      <c r="J24" s="151" t="s">
        <v>527</v>
      </c>
      <c r="K24" s="21"/>
      <c r="L24" s="149">
        <v>34752</v>
      </c>
      <c r="N24" s="92"/>
      <c r="O24" s="90"/>
    </row>
    <row r="25" spans="1:15" ht="12.75" customHeight="1" x14ac:dyDescent="0.2">
      <c r="A25" s="13" t="s">
        <v>46</v>
      </c>
      <c r="B25" s="4"/>
      <c r="C25" s="13"/>
      <c r="D25" s="13"/>
      <c r="E25" s="13"/>
      <c r="F25" s="149">
        <v>35062</v>
      </c>
      <c r="G25" s="30"/>
      <c r="H25" s="21">
        <f t="shared" si="0"/>
        <v>31402</v>
      </c>
      <c r="I25" s="21"/>
      <c r="J25" s="149">
        <v>566</v>
      </c>
      <c r="K25" s="21"/>
      <c r="L25" s="149">
        <v>30836</v>
      </c>
      <c r="N25" s="92"/>
      <c r="O25" s="90"/>
    </row>
    <row r="26" spans="1:15" ht="12.75" customHeight="1" x14ac:dyDescent="0.2">
      <c r="A26" s="13" t="s">
        <v>134</v>
      </c>
      <c r="B26" s="4"/>
      <c r="C26" s="13"/>
      <c r="D26" s="13"/>
      <c r="E26" s="13"/>
      <c r="F26" s="149">
        <v>122902</v>
      </c>
      <c r="G26" s="30"/>
      <c r="H26" s="21">
        <f t="shared" si="0"/>
        <v>113265</v>
      </c>
      <c r="I26" s="21"/>
      <c r="J26" s="149">
        <v>112739</v>
      </c>
      <c r="K26" s="21"/>
      <c r="L26" s="149">
        <v>526</v>
      </c>
      <c r="N26" s="92"/>
      <c r="O26" s="90"/>
    </row>
    <row r="27" spans="1:15" ht="12.75" customHeight="1" x14ac:dyDescent="0.2">
      <c r="A27" s="13" t="s">
        <v>517</v>
      </c>
      <c r="B27" s="13"/>
      <c r="C27" s="13"/>
      <c r="D27" s="13"/>
      <c r="E27" s="13"/>
      <c r="F27" s="149">
        <v>838685</v>
      </c>
      <c r="G27" s="30"/>
      <c r="H27" s="21">
        <f t="shared" si="0"/>
        <v>829525</v>
      </c>
      <c r="I27" s="21"/>
      <c r="J27" s="149">
        <v>62115</v>
      </c>
      <c r="K27" s="21"/>
      <c r="L27" s="149">
        <v>767410</v>
      </c>
      <c r="N27" s="92"/>
      <c r="O27" s="90"/>
    </row>
    <row r="28" spans="1:15" ht="12.75" customHeight="1" x14ac:dyDescent="0.2">
      <c r="A28" s="13" t="s">
        <v>47</v>
      </c>
      <c r="B28" s="4"/>
      <c r="C28" s="13"/>
      <c r="D28" s="13"/>
      <c r="E28" s="13"/>
      <c r="F28" s="149">
        <v>70686</v>
      </c>
      <c r="G28" s="30"/>
      <c r="H28" s="21">
        <v>25204</v>
      </c>
      <c r="I28" s="21"/>
      <c r="J28" s="151" t="s">
        <v>527</v>
      </c>
      <c r="K28" s="21"/>
      <c r="L28" s="149">
        <v>25204</v>
      </c>
      <c r="N28" s="92"/>
      <c r="O28" s="90"/>
    </row>
    <row r="29" spans="1:15" ht="12.75" customHeight="1" x14ac:dyDescent="0.2">
      <c r="A29" s="13" t="s">
        <v>121</v>
      </c>
      <c r="B29" s="13"/>
      <c r="C29" s="13"/>
      <c r="D29" s="13"/>
      <c r="E29" s="13"/>
      <c r="F29" s="149">
        <v>1533133</v>
      </c>
      <c r="G29" s="30"/>
      <c r="H29" s="21">
        <f t="shared" si="0"/>
        <v>1540592</v>
      </c>
      <c r="I29" s="21"/>
      <c r="J29" s="149">
        <v>611752</v>
      </c>
      <c r="K29" s="21"/>
      <c r="L29" s="149">
        <v>928840</v>
      </c>
      <c r="N29" s="92"/>
      <c r="O29" s="90"/>
    </row>
    <row r="30" spans="1:15" ht="12.75" customHeight="1" x14ac:dyDescent="0.2">
      <c r="A30" s="13" t="s">
        <v>99</v>
      </c>
      <c r="B30" s="4"/>
      <c r="C30" s="13"/>
      <c r="D30" s="13"/>
      <c r="E30" s="13"/>
      <c r="F30" s="149">
        <v>8343</v>
      </c>
      <c r="G30" s="30"/>
      <c r="H30" s="21">
        <f t="shared" si="0"/>
        <v>21556</v>
      </c>
      <c r="I30" s="21"/>
      <c r="J30" s="149">
        <v>81</v>
      </c>
      <c r="K30" s="21"/>
      <c r="L30" s="149">
        <v>21475</v>
      </c>
      <c r="N30" s="92"/>
      <c r="O30" s="90"/>
    </row>
    <row r="31" spans="1:15" ht="12.75" customHeight="1" x14ac:dyDescent="0.2">
      <c r="A31" s="13" t="s">
        <v>100</v>
      </c>
      <c r="B31" s="13"/>
      <c r="C31" s="13"/>
      <c r="D31" s="13"/>
      <c r="E31" s="13"/>
      <c r="F31" s="149">
        <v>70687</v>
      </c>
      <c r="G31" s="30"/>
      <c r="H31" s="21">
        <f t="shared" si="0"/>
        <v>62276</v>
      </c>
      <c r="I31" s="21"/>
      <c r="J31" s="149">
        <v>58386</v>
      </c>
      <c r="K31" s="21"/>
      <c r="L31" s="149">
        <v>3890</v>
      </c>
      <c r="N31" s="92"/>
      <c r="O31" s="90"/>
    </row>
    <row r="32" spans="1:15" ht="12.75" customHeight="1" x14ac:dyDescent="0.2">
      <c r="A32" s="13" t="s">
        <v>128</v>
      </c>
      <c r="B32" s="4"/>
      <c r="C32" s="13"/>
      <c r="D32" s="13"/>
      <c r="E32" s="13"/>
      <c r="F32" s="149">
        <v>4988</v>
      </c>
      <c r="G32" s="30"/>
      <c r="H32" s="21">
        <f t="shared" si="0"/>
        <v>6081</v>
      </c>
      <c r="I32" s="21"/>
      <c r="J32" s="149">
        <v>2079</v>
      </c>
      <c r="K32" s="21"/>
      <c r="L32" s="149">
        <v>4002</v>
      </c>
      <c r="N32" s="92"/>
      <c r="O32" s="90"/>
    </row>
    <row r="33" spans="1:15" ht="12.75" customHeight="1" x14ac:dyDescent="0.2">
      <c r="A33" s="13" t="s">
        <v>40</v>
      </c>
      <c r="B33" s="13"/>
      <c r="C33" s="13"/>
      <c r="D33" s="13"/>
      <c r="E33" s="13"/>
      <c r="F33" s="149">
        <v>193355</v>
      </c>
      <c r="G33" s="30"/>
      <c r="H33" s="21">
        <f t="shared" si="0"/>
        <v>195013</v>
      </c>
      <c r="I33" s="21"/>
      <c r="J33" s="149">
        <v>71</v>
      </c>
      <c r="K33" s="21"/>
      <c r="L33" s="149">
        <v>194942</v>
      </c>
      <c r="N33" s="92"/>
      <c r="O33" s="90"/>
    </row>
    <row r="34" spans="1:15" ht="12.75" customHeight="1" x14ac:dyDescent="0.2">
      <c r="A34" s="13" t="s">
        <v>36</v>
      </c>
      <c r="B34" s="13"/>
      <c r="C34" s="13"/>
      <c r="D34" s="13"/>
      <c r="E34" s="13"/>
      <c r="F34" s="149">
        <v>235313</v>
      </c>
      <c r="G34" s="30"/>
      <c r="H34" s="21">
        <f t="shared" si="0"/>
        <v>210835</v>
      </c>
      <c r="I34" s="21"/>
      <c r="J34" s="149">
        <v>8062</v>
      </c>
      <c r="K34" s="21"/>
      <c r="L34" s="149">
        <v>202773</v>
      </c>
      <c r="N34" s="92"/>
      <c r="O34" s="90"/>
    </row>
    <row r="35" spans="1:15" ht="12.75" customHeight="1" x14ac:dyDescent="0.2">
      <c r="A35" s="13" t="s">
        <v>101</v>
      </c>
      <c r="B35" s="13"/>
      <c r="C35" s="13"/>
      <c r="D35" s="13"/>
      <c r="E35" s="13"/>
      <c r="F35" s="149">
        <v>16351644</v>
      </c>
      <c r="G35" s="30"/>
      <c r="H35" s="21">
        <f t="shared" si="0"/>
        <v>17095840</v>
      </c>
      <c r="I35" s="21"/>
      <c r="J35" s="149">
        <v>13192143</v>
      </c>
      <c r="K35" s="21"/>
      <c r="L35" s="149">
        <v>3903697</v>
      </c>
      <c r="N35" s="92"/>
      <c r="O35" s="90"/>
    </row>
    <row r="36" spans="1:15" ht="12.75" customHeight="1" x14ac:dyDescent="0.2">
      <c r="A36" s="13" t="s">
        <v>102</v>
      </c>
      <c r="B36" s="13"/>
      <c r="C36" s="13"/>
      <c r="D36" s="13"/>
      <c r="E36" s="13"/>
      <c r="F36" s="149">
        <v>1972218</v>
      </c>
      <c r="G36" s="30"/>
      <c r="H36" s="21">
        <f t="shared" si="0"/>
        <v>1947124</v>
      </c>
      <c r="I36" s="21"/>
      <c r="J36" s="149">
        <v>212253</v>
      </c>
      <c r="K36" s="21"/>
      <c r="L36" s="149">
        <v>1734871</v>
      </c>
      <c r="N36" s="92"/>
      <c r="O36" s="90"/>
    </row>
    <row r="37" spans="1:15" ht="12.75" customHeight="1" x14ac:dyDescent="0.2">
      <c r="A37" s="13" t="s">
        <v>103</v>
      </c>
      <c r="B37" s="4"/>
      <c r="C37" s="13"/>
      <c r="D37" s="13"/>
      <c r="E37" s="13"/>
      <c r="F37" s="149">
        <v>1081962</v>
      </c>
      <c r="G37" s="30"/>
      <c r="H37" s="21">
        <f t="shared" si="0"/>
        <v>1223204</v>
      </c>
      <c r="I37" s="21"/>
      <c r="J37" s="149">
        <v>1222593</v>
      </c>
      <c r="K37" s="21"/>
      <c r="L37" s="149">
        <v>611</v>
      </c>
      <c r="N37" s="92"/>
      <c r="O37" s="90"/>
    </row>
    <row r="38" spans="1:15" ht="12.75" customHeight="1" x14ac:dyDescent="0.2">
      <c r="A38" s="13" t="s">
        <v>104</v>
      </c>
      <c r="B38" s="4"/>
      <c r="C38" s="13"/>
      <c r="D38" s="13"/>
      <c r="E38" s="13"/>
      <c r="F38" s="149">
        <v>64984</v>
      </c>
      <c r="G38" s="30"/>
      <c r="H38" s="21">
        <f t="shared" si="0"/>
        <v>92771</v>
      </c>
      <c r="I38" s="21"/>
      <c r="J38" s="149">
        <v>92409</v>
      </c>
      <c r="K38" s="21"/>
      <c r="L38" s="149">
        <v>362</v>
      </c>
      <c r="N38" s="92"/>
      <c r="O38" s="90"/>
    </row>
    <row r="39" spans="1:15" ht="12.75" customHeight="1" x14ac:dyDescent="0.2">
      <c r="A39" s="13" t="s">
        <v>129</v>
      </c>
      <c r="B39" s="13"/>
      <c r="C39" s="13"/>
      <c r="D39" s="13"/>
      <c r="E39" s="13"/>
      <c r="F39" s="149">
        <v>234514</v>
      </c>
      <c r="G39" s="30"/>
      <c r="H39" s="21">
        <f t="shared" si="0"/>
        <v>243127</v>
      </c>
      <c r="I39" s="21"/>
      <c r="J39" s="149">
        <v>12204</v>
      </c>
      <c r="K39" s="21"/>
      <c r="L39" s="149">
        <v>230923</v>
      </c>
      <c r="N39" s="92"/>
      <c r="O39" s="90"/>
    </row>
    <row r="40" spans="1:15" ht="12.75" customHeight="1" x14ac:dyDescent="0.2">
      <c r="A40" s="13" t="s">
        <v>49</v>
      </c>
      <c r="B40" s="4"/>
      <c r="C40" s="13"/>
      <c r="D40" s="13"/>
      <c r="E40" s="13"/>
      <c r="F40" s="149">
        <v>14358</v>
      </c>
      <c r="G40" s="30"/>
      <c r="H40" s="21">
        <v>11734</v>
      </c>
      <c r="I40" s="21"/>
      <c r="J40" s="151" t="s">
        <v>527</v>
      </c>
      <c r="K40" s="21"/>
      <c r="L40" s="149">
        <v>11734</v>
      </c>
      <c r="N40" s="92"/>
      <c r="O40" s="90"/>
    </row>
    <row r="41" spans="1:15" ht="12.75" customHeight="1" x14ac:dyDescent="0.2">
      <c r="A41" s="13" t="s">
        <v>50</v>
      </c>
      <c r="B41" s="4"/>
      <c r="C41" s="13"/>
      <c r="D41" s="13"/>
      <c r="E41" s="13"/>
      <c r="F41" s="149">
        <v>6720</v>
      </c>
      <c r="G41" s="30"/>
      <c r="H41" s="21">
        <v>8330</v>
      </c>
      <c r="I41" s="21"/>
      <c r="J41" s="151" t="s">
        <v>527</v>
      </c>
      <c r="K41" s="21"/>
      <c r="L41" s="149">
        <v>8330</v>
      </c>
      <c r="N41" s="92"/>
      <c r="O41" s="90"/>
    </row>
    <row r="42" spans="1:15" ht="12.75" customHeight="1" x14ac:dyDescent="0.2">
      <c r="A42" s="13" t="s">
        <v>520</v>
      </c>
      <c r="B42" s="4"/>
      <c r="C42" s="13"/>
      <c r="D42" s="13"/>
      <c r="E42" s="13"/>
      <c r="F42" s="149">
        <v>39284</v>
      </c>
      <c r="G42" s="30"/>
      <c r="H42" s="21">
        <f t="shared" si="0"/>
        <v>43522</v>
      </c>
      <c r="I42" s="21"/>
      <c r="J42" s="149">
        <v>39</v>
      </c>
      <c r="K42" s="21"/>
      <c r="L42" s="149">
        <v>43483</v>
      </c>
      <c r="N42" s="92"/>
      <c r="O42" s="90"/>
    </row>
    <row r="43" spans="1:15" ht="12.75" customHeight="1" x14ac:dyDescent="0.2">
      <c r="A43" s="13" t="s">
        <v>37</v>
      </c>
      <c r="B43" s="13"/>
      <c r="C43" s="13"/>
      <c r="D43" s="13"/>
      <c r="E43" s="13"/>
      <c r="F43" s="149">
        <v>793623</v>
      </c>
      <c r="G43" s="30"/>
      <c r="H43" s="21">
        <f t="shared" si="0"/>
        <v>770799</v>
      </c>
      <c r="I43" s="21"/>
      <c r="J43" s="149">
        <v>34953</v>
      </c>
      <c r="K43" s="21"/>
      <c r="L43" s="149">
        <v>735846</v>
      </c>
      <c r="N43" s="92"/>
      <c r="O43" s="90"/>
    </row>
    <row r="44" spans="1:15" ht="12.75" customHeight="1" x14ac:dyDescent="0.2">
      <c r="A44" s="13" t="s">
        <v>51</v>
      </c>
      <c r="B44" s="4"/>
      <c r="C44" s="13"/>
      <c r="D44" s="13"/>
      <c r="E44" s="13"/>
      <c r="F44" s="149">
        <v>46389</v>
      </c>
      <c r="G44" s="30"/>
      <c r="H44" s="21">
        <f t="shared" si="0"/>
        <v>42626</v>
      </c>
      <c r="I44" s="21"/>
      <c r="J44" s="149">
        <v>22</v>
      </c>
      <c r="K44" s="21"/>
      <c r="L44" s="149">
        <v>42604</v>
      </c>
      <c r="N44" s="92"/>
      <c r="O44" s="90"/>
    </row>
    <row r="45" spans="1:15" ht="12.75" customHeight="1" x14ac:dyDescent="0.2">
      <c r="A45" s="13" t="s">
        <v>38</v>
      </c>
      <c r="B45" s="13"/>
      <c r="C45" s="13"/>
      <c r="D45" s="13"/>
      <c r="E45" s="13"/>
      <c r="F45" s="149">
        <v>330343</v>
      </c>
      <c r="G45" s="30"/>
      <c r="H45" s="21">
        <f t="shared" si="0"/>
        <v>348974</v>
      </c>
      <c r="I45" s="21"/>
      <c r="J45" s="149">
        <v>10191</v>
      </c>
      <c r="K45" s="21"/>
      <c r="L45" s="149">
        <v>338783</v>
      </c>
      <c r="N45" s="92"/>
      <c r="O45" s="90"/>
    </row>
    <row r="46" spans="1:15" ht="12.75" customHeight="1" x14ac:dyDescent="0.2">
      <c r="A46" s="13" t="s">
        <v>105</v>
      </c>
      <c r="B46" s="4"/>
      <c r="C46" s="4"/>
      <c r="D46" s="4"/>
      <c r="E46" s="4"/>
      <c r="F46" s="149">
        <v>132504</v>
      </c>
      <c r="G46" s="30"/>
      <c r="H46" s="21">
        <f t="shared" si="0"/>
        <v>119243</v>
      </c>
      <c r="I46" s="21"/>
      <c r="J46" s="149">
        <v>53608</v>
      </c>
      <c r="K46" s="21"/>
      <c r="L46" s="149">
        <v>65635</v>
      </c>
      <c r="N46" s="92"/>
      <c r="O46" s="90"/>
    </row>
    <row r="47" spans="1:15" ht="12.75" customHeight="1" x14ac:dyDescent="0.2">
      <c r="A47" s="13" t="s">
        <v>106</v>
      </c>
      <c r="B47" s="13"/>
      <c r="C47" s="13"/>
      <c r="D47" s="13"/>
      <c r="E47" s="13"/>
      <c r="F47" s="149">
        <v>374918</v>
      </c>
      <c r="G47" s="30"/>
      <c r="H47" s="21">
        <f t="shared" si="0"/>
        <v>377119</v>
      </c>
      <c r="I47" s="21"/>
      <c r="J47" s="149">
        <v>8042</v>
      </c>
      <c r="K47" s="21"/>
      <c r="L47" s="149">
        <v>369077</v>
      </c>
    </row>
    <row r="48" spans="1:15" ht="12.75" customHeight="1" x14ac:dyDescent="0.2">
      <c r="A48" s="13" t="s">
        <v>107</v>
      </c>
      <c r="B48" s="13"/>
      <c r="C48" s="13"/>
      <c r="D48" s="13"/>
      <c r="E48" s="13"/>
      <c r="F48" s="149">
        <v>303872</v>
      </c>
      <c r="G48" s="30"/>
      <c r="H48" s="21">
        <f t="shared" si="0"/>
        <v>311867</v>
      </c>
      <c r="I48" s="21"/>
      <c r="J48" s="149">
        <v>7858</v>
      </c>
      <c r="K48" s="21"/>
      <c r="L48" s="149">
        <v>304009</v>
      </c>
    </row>
    <row r="49" spans="1:12" ht="12.75" customHeight="1" x14ac:dyDescent="0.2">
      <c r="A49" s="13" t="s">
        <v>52</v>
      </c>
      <c r="B49" s="4"/>
      <c r="C49" s="13"/>
      <c r="D49" s="13"/>
      <c r="E49" s="13"/>
      <c r="F49" s="149">
        <v>70950</v>
      </c>
      <c r="G49" s="30"/>
      <c r="H49" s="21">
        <f t="shared" si="0"/>
        <v>98090</v>
      </c>
      <c r="I49" s="21"/>
      <c r="J49" s="149">
        <v>78350</v>
      </c>
      <c r="K49" s="21"/>
      <c r="L49" s="149">
        <v>19740</v>
      </c>
    </row>
    <row r="50" spans="1:12" ht="12.75" customHeight="1" x14ac:dyDescent="0.2">
      <c r="A50" s="12" t="s">
        <v>39</v>
      </c>
      <c r="B50" s="12"/>
      <c r="C50" s="12"/>
      <c r="D50" s="12"/>
      <c r="E50" s="12"/>
      <c r="F50" s="155">
        <v>78906</v>
      </c>
      <c r="G50" s="30"/>
      <c r="H50" s="161">
        <f t="shared" si="0"/>
        <v>72727</v>
      </c>
      <c r="I50" s="161"/>
      <c r="J50" s="155">
        <v>1638</v>
      </c>
      <c r="K50" s="161"/>
      <c r="L50" s="155">
        <v>71089</v>
      </c>
    </row>
    <row r="51" spans="1:12" ht="12.75" customHeight="1" x14ac:dyDescent="0.2">
      <c r="A51" s="20" t="s">
        <v>529</v>
      </c>
      <c r="B51" s="20"/>
      <c r="C51" s="20"/>
      <c r="D51" s="20"/>
      <c r="E51" s="20"/>
      <c r="F51" s="26">
        <f>SUM(F46:F50)+SUM(F12:F45)</f>
        <v>30210460</v>
      </c>
      <c r="G51" s="32"/>
      <c r="H51" s="168">
        <f t="shared" si="0"/>
        <v>31162498</v>
      </c>
      <c r="I51" s="168"/>
      <c r="J51" s="26">
        <f>SUM(J46:J50)+SUM(J12:J45)</f>
        <v>19167965</v>
      </c>
      <c r="K51" s="168"/>
      <c r="L51" s="26">
        <f>SUM(L46:L50)+SUM(L12:L45)</f>
        <v>11994533</v>
      </c>
    </row>
    <row r="52" spans="1:12" ht="12.75" customHeight="1" x14ac:dyDescent="0.2">
      <c r="A52" s="74"/>
      <c r="D52" s="89"/>
      <c r="E52" s="67"/>
      <c r="F52" s="89"/>
    </row>
  </sheetData>
  <pageMargins left="0.75" right="0.75" top="1" bottom="1" header="0.5" footer="0.5"/>
  <pageSetup paperSize="9" scale="97"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3"/>
  <sheetViews>
    <sheetView showGridLines="0" zoomScaleNormal="100" zoomScaleSheetLayoutView="100" workbookViewId="0">
      <selection activeCell="K2" sqref="K2"/>
    </sheetView>
  </sheetViews>
  <sheetFormatPr defaultRowHeight="12" x14ac:dyDescent="0.2"/>
  <cols>
    <col min="1" max="2" width="10.85546875" style="69" customWidth="1"/>
    <col min="3" max="3" width="1.7109375" style="69" customWidth="1"/>
    <col min="4" max="4" width="10.85546875" style="69" customWidth="1"/>
    <col min="5" max="5" width="1.7109375" style="69" customWidth="1"/>
    <col min="6" max="6" width="10.85546875" style="69" customWidth="1"/>
    <col min="7" max="7" width="2" style="69" customWidth="1"/>
    <col min="8" max="8" width="10.85546875" style="69" customWidth="1"/>
    <col min="9" max="9" width="1.7109375" style="69" customWidth="1"/>
    <col min="10" max="10" width="10.85546875" style="69" customWidth="1"/>
    <col min="11" max="11" width="1.7109375" style="69" customWidth="1"/>
    <col min="12" max="12" width="8.42578125" style="69" customWidth="1"/>
    <col min="13" max="16384" width="9.140625" style="69"/>
  </cols>
  <sheetData>
    <row r="1" spans="1:12" s="62" customFormat="1" ht="12.75" customHeight="1" x14ac:dyDescent="0.2">
      <c r="A1" s="1" t="s">
        <v>72</v>
      </c>
      <c r="B1" s="1" t="s">
        <v>683</v>
      </c>
      <c r="C1" s="1"/>
      <c r="D1" s="1"/>
      <c r="E1" s="1"/>
      <c r="F1" s="1"/>
      <c r="G1" s="1"/>
      <c r="H1" s="1"/>
      <c r="I1" s="1"/>
      <c r="J1" s="1"/>
      <c r="K1" s="1"/>
      <c r="L1" s="1"/>
    </row>
    <row r="2" spans="1:12" s="62" customFormat="1" ht="12.75" customHeight="1" x14ac:dyDescent="0.2">
      <c r="A2" s="1"/>
      <c r="B2" s="1" t="s">
        <v>685</v>
      </c>
      <c r="C2" s="1"/>
      <c r="D2" s="1"/>
      <c r="E2" s="1"/>
      <c r="F2" s="1"/>
      <c r="G2" s="1"/>
      <c r="H2" s="1"/>
      <c r="I2" s="1"/>
      <c r="J2" s="1"/>
      <c r="K2" s="1"/>
      <c r="L2" s="1"/>
    </row>
    <row r="3" spans="1:12" s="63" customFormat="1" ht="12.75" customHeight="1" x14ac:dyDescent="0.2">
      <c r="A3" s="3"/>
      <c r="B3" s="3" t="s">
        <v>684</v>
      </c>
      <c r="C3" s="3"/>
      <c r="D3" s="3"/>
      <c r="E3" s="3"/>
      <c r="F3" s="3"/>
      <c r="G3" s="3"/>
      <c r="H3" s="3"/>
      <c r="I3" s="3"/>
      <c r="J3" s="3"/>
      <c r="K3" s="3"/>
      <c r="L3" s="3"/>
    </row>
    <row r="4" spans="1:12" s="63" customFormat="1" ht="12.75" customHeight="1" x14ac:dyDescent="0.2">
      <c r="A4" s="3"/>
      <c r="B4" s="3" t="s">
        <v>686</v>
      </c>
      <c r="C4" s="3"/>
      <c r="D4" s="3"/>
      <c r="E4" s="3"/>
      <c r="F4" s="3"/>
      <c r="G4" s="3"/>
      <c r="H4" s="3"/>
      <c r="I4" s="3"/>
      <c r="J4" s="3"/>
      <c r="K4" s="3"/>
      <c r="L4" s="3"/>
    </row>
    <row r="5" spans="1:12" ht="12.75" customHeight="1" x14ac:dyDescent="0.2">
      <c r="A5" s="11"/>
      <c r="B5" s="11"/>
      <c r="C5" s="11"/>
      <c r="D5" s="11"/>
      <c r="E5" s="11"/>
      <c r="F5" s="11"/>
      <c r="G5" s="11"/>
      <c r="H5" s="11"/>
      <c r="I5" s="11"/>
      <c r="J5" s="11"/>
      <c r="K5" s="11"/>
      <c r="L5" s="11"/>
    </row>
    <row r="6" spans="1:12" ht="12.75" customHeight="1" x14ac:dyDescent="0.2">
      <c r="A6" s="2" t="s">
        <v>1</v>
      </c>
      <c r="B6" s="2" t="s">
        <v>688</v>
      </c>
      <c r="C6" s="2"/>
      <c r="D6" s="2"/>
      <c r="E6" s="2"/>
      <c r="F6" s="2"/>
      <c r="G6" s="2"/>
      <c r="H6" s="2" t="s">
        <v>689</v>
      </c>
      <c r="I6" s="2"/>
      <c r="J6" s="2"/>
      <c r="K6" s="2"/>
      <c r="L6" s="2"/>
    </row>
    <row r="7" spans="1:12" ht="12.75" customHeight="1" x14ac:dyDescent="0.2">
      <c r="A7" s="2" t="s">
        <v>3</v>
      </c>
      <c r="B7" s="12" t="s">
        <v>687</v>
      </c>
      <c r="C7" s="12"/>
      <c r="D7" s="12"/>
      <c r="E7" s="12"/>
      <c r="F7" s="12"/>
      <c r="G7" s="2"/>
      <c r="H7" s="12" t="s">
        <v>690</v>
      </c>
      <c r="I7" s="12"/>
      <c r="J7" s="12"/>
      <c r="K7" s="12"/>
      <c r="L7" s="12"/>
    </row>
    <row r="8" spans="1:12" ht="12.75" customHeight="1" x14ac:dyDescent="0.2">
      <c r="A8" s="2"/>
      <c r="B8" s="2" t="s">
        <v>13</v>
      </c>
      <c r="C8" s="2"/>
      <c r="D8" s="2" t="s">
        <v>14</v>
      </c>
      <c r="E8" s="2"/>
      <c r="F8" s="2" t="s">
        <v>7</v>
      </c>
      <c r="G8" s="2"/>
      <c r="H8" s="2" t="s">
        <v>13</v>
      </c>
      <c r="I8" s="2"/>
      <c r="J8" s="2" t="s">
        <v>14</v>
      </c>
      <c r="K8" s="2"/>
      <c r="L8" s="2" t="s">
        <v>7</v>
      </c>
    </row>
    <row r="9" spans="1:12" ht="12.75" customHeight="1" x14ac:dyDescent="0.2">
      <c r="A9" s="12"/>
      <c r="B9" s="12" t="s">
        <v>16</v>
      </c>
      <c r="C9" s="12"/>
      <c r="D9" s="12" t="s">
        <v>17</v>
      </c>
      <c r="E9" s="12"/>
      <c r="F9" s="12" t="s">
        <v>10</v>
      </c>
      <c r="G9" s="12"/>
      <c r="H9" s="12" t="s">
        <v>16</v>
      </c>
      <c r="I9" s="12"/>
      <c r="J9" s="12" t="s">
        <v>17</v>
      </c>
      <c r="K9" s="12"/>
      <c r="L9" s="12" t="s">
        <v>10</v>
      </c>
    </row>
    <row r="10" spans="1:12" ht="12.75" customHeight="1" x14ac:dyDescent="0.2">
      <c r="A10" s="2"/>
      <c r="B10" s="2"/>
      <c r="C10" s="2"/>
      <c r="D10" s="2"/>
      <c r="E10" s="2"/>
      <c r="F10" s="2"/>
      <c r="G10" s="2"/>
      <c r="H10" s="2"/>
      <c r="I10" s="2"/>
      <c r="J10" s="2"/>
      <c r="K10" s="2"/>
      <c r="L10" s="2"/>
    </row>
    <row r="11" spans="1:12" ht="12.75" customHeight="1" x14ac:dyDescent="0.2">
      <c r="A11" s="142">
        <v>1976</v>
      </c>
      <c r="B11" s="14">
        <v>46421</v>
      </c>
      <c r="C11" s="2"/>
      <c r="D11" s="14">
        <v>8832</v>
      </c>
      <c r="E11" s="14"/>
      <c r="F11" s="14">
        <f t="shared" ref="F11:F49" si="0">SUM(B11+D11)</f>
        <v>55253</v>
      </c>
      <c r="G11" s="14"/>
      <c r="H11" s="14">
        <v>5807</v>
      </c>
      <c r="I11" s="14"/>
      <c r="J11" s="14">
        <v>9575</v>
      </c>
      <c r="K11" s="14"/>
      <c r="L11" s="14">
        <f t="shared" ref="L11:L49" si="1">SUM(H11+J11)</f>
        <v>15382</v>
      </c>
    </row>
    <row r="12" spans="1:12" ht="12.75" customHeight="1" x14ac:dyDescent="0.2">
      <c r="A12" s="142">
        <v>1977</v>
      </c>
      <c r="B12" s="14">
        <v>46870</v>
      </c>
      <c r="C12" s="2"/>
      <c r="D12" s="14">
        <v>7964</v>
      </c>
      <c r="E12" s="14"/>
      <c r="F12" s="14">
        <f t="shared" si="0"/>
        <v>54834</v>
      </c>
      <c r="G12" s="14"/>
      <c r="H12" s="14">
        <v>6236</v>
      </c>
      <c r="I12" s="14"/>
      <c r="J12" s="14">
        <v>8612</v>
      </c>
      <c r="K12" s="14"/>
      <c r="L12" s="14">
        <f t="shared" si="1"/>
        <v>14848</v>
      </c>
    </row>
    <row r="13" spans="1:12" ht="12.75" customHeight="1" x14ac:dyDescent="0.2">
      <c r="A13" s="142">
        <v>1978</v>
      </c>
      <c r="B13" s="14">
        <v>57068</v>
      </c>
      <c r="C13" s="2"/>
      <c r="D13" s="14">
        <v>7603</v>
      </c>
      <c r="E13" s="14"/>
      <c r="F13" s="14">
        <f t="shared" si="0"/>
        <v>64671</v>
      </c>
      <c r="G13" s="14"/>
      <c r="H13" s="14">
        <v>6610</v>
      </c>
      <c r="I13" s="14"/>
      <c r="J13" s="14">
        <v>8114</v>
      </c>
      <c r="K13" s="14"/>
      <c r="L13" s="14">
        <f t="shared" si="1"/>
        <v>14724</v>
      </c>
    </row>
    <row r="14" spans="1:12" ht="12.75" customHeight="1" x14ac:dyDescent="0.2">
      <c r="A14" s="142">
        <v>1979</v>
      </c>
      <c r="B14" s="14">
        <v>75112</v>
      </c>
      <c r="C14" s="2"/>
      <c r="D14" s="14">
        <v>8146</v>
      </c>
      <c r="E14" s="14"/>
      <c r="F14" s="14">
        <f t="shared" si="0"/>
        <v>83258</v>
      </c>
      <c r="G14" s="14"/>
      <c r="H14" s="14">
        <v>7518</v>
      </c>
      <c r="I14" s="14"/>
      <c r="J14" s="14">
        <v>7967</v>
      </c>
      <c r="K14" s="14"/>
      <c r="L14" s="14">
        <f t="shared" si="1"/>
        <v>15485</v>
      </c>
    </row>
    <row r="15" spans="1:12" ht="12.75" customHeight="1" x14ac:dyDescent="0.2">
      <c r="A15" s="142">
        <v>1980</v>
      </c>
      <c r="B15" s="14">
        <v>62394</v>
      </c>
      <c r="C15" s="2"/>
      <c r="D15" s="14">
        <v>9322</v>
      </c>
      <c r="E15" s="14"/>
      <c r="F15" s="14">
        <f t="shared" si="0"/>
        <v>71716</v>
      </c>
      <c r="G15" s="14"/>
      <c r="H15" s="14">
        <v>7555</v>
      </c>
      <c r="I15" s="14"/>
      <c r="J15" s="14">
        <v>8026</v>
      </c>
      <c r="K15" s="14"/>
      <c r="L15" s="14">
        <f t="shared" si="1"/>
        <v>15581</v>
      </c>
    </row>
    <row r="16" spans="1:12" ht="12.75" customHeight="1" x14ac:dyDescent="0.2">
      <c r="A16" s="142">
        <v>1981</v>
      </c>
      <c r="B16" s="14">
        <v>55782</v>
      </c>
      <c r="C16" s="2"/>
      <c r="D16" s="14">
        <v>9071</v>
      </c>
      <c r="E16" s="14"/>
      <c r="F16" s="14">
        <f t="shared" si="0"/>
        <v>64853</v>
      </c>
      <c r="G16" s="14"/>
      <c r="H16" s="14">
        <v>7880</v>
      </c>
      <c r="I16" s="14"/>
      <c r="J16" s="14">
        <v>8077</v>
      </c>
      <c r="K16" s="14"/>
      <c r="L16" s="14">
        <f t="shared" si="1"/>
        <v>15957</v>
      </c>
    </row>
    <row r="17" spans="1:12" ht="12.75" customHeight="1" x14ac:dyDescent="0.2">
      <c r="A17" s="142">
        <v>1982</v>
      </c>
      <c r="B17" s="14">
        <v>53340</v>
      </c>
      <c r="C17" s="2"/>
      <c r="D17" s="14">
        <v>11407</v>
      </c>
      <c r="E17" s="14"/>
      <c r="F17" s="14">
        <f t="shared" si="0"/>
        <v>64747</v>
      </c>
      <c r="G17" s="14"/>
      <c r="H17" s="14">
        <v>7986</v>
      </c>
      <c r="I17" s="14"/>
      <c r="J17" s="14">
        <v>8117</v>
      </c>
      <c r="K17" s="14"/>
      <c r="L17" s="14">
        <f t="shared" si="1"/>
        <v>16103</v>
      </c>
    </row>
    <row r="18" spans="1:12" ht="12.75" customHeight="1" x14ac:dyDescent="0.2">
      <c r="A18" s="142">
        <v>1983</v>
      </c>
      <c r="B18" s="14">
        <v>57845</v>
      </c>
      <c r="C18" s="2"/>
      <c r="D18" s="14">
        <v>13884</v>
      </c>
      <c r="E18" s="14"/>
      <c r="F18" s="14">
        <f t="shared" si="0"/>
        <v>71729</v>
      </c>
      <c r="G18" s="14"/>
      <c r="H18" s="14">
        <v>7725</v>
      </c>
      <c r="I18" s="14"/>
      <c r="J18" s="14">
        <v>9431</v>
      </c>
      <c r="K18" s="14"/>
      <c r="L18" s="14">
        <f t="shared" si="1"/>
        <v>17156</v>
      </c>
    </row>
    <row r="19" spans="1:12" ht="12.75" customHeight="1" x14ac:dyDescent="0.2">
      <c r="A19" s="142">
        <v>1984</v>
      </c>
      <c r="B19" s="14">
        <v>72059</v>
      </c>
      <c r="C19" s="2"/>
      <c r="D19" s="14">
        <v>14697</v>
      </c>
      <c r="E19" s="14"/>
      <c r="F19" s="14">
        <f t="shared" si="0"/>
        <v>86756</v>
      </c>
      <c r="G19" s="14"/>
      <c r="H19" s="14">
        <v>8437</v>
      </c>
      <c r="I19" s="14"/>
      <c r="J19" s="14">
        <v>9443</v>
      </c>
      <c r="K19" s="14"/>
      <c r="L19" s="14">
        <f t="shared" si="1"/>
        <v>17880</v>
      </c>
    </row>
    <row r="20" spans="1:12" ht="12.75" customHeight="1" x14ac:dyDescent="0.2">
      <c r="A20" s="142">
        <v>1985</v>
      </c>
      <c r="B20" s="14">
        <v>70592</v>
      </c>
      <c r="C20" s="2"/>
      <c r="D20" s="14">
        <v>14593</v>
      </c>
      <c r="E20" s="14"/>
      <c r="F20" s="14">
        <f t="shared" si="0"/>
        <v>85185</v>
      </c>
      <c r="G20" s="14"/>
      <c r="H20" s="14">
        <v>9037</v>
      </c>
      <c r="I20" s="14"/>
      <c r="J20" s="14">
        <v>9685</v>
      </c>
      <c r="K20" s="14"/>
      <c r="L20" s="14">
        <f t="shared" si="1"/>
        <v>18722</v>
      </c>
    </row>
    <row r="21" spans="1:12" ht="12.75" customHeight="1" x14ac:dyDescent="0.2">
      <c r="A21" s="142">
        <v>1986</v>
      </c>
      <c r="B21" s="14">
        <v>72471</v>
      </c>
      <c r="C21" s="2"/>
      <c r="D21" s="14">
        <v>15198</v>
      </c>
      <c r="E21" s="14"/>
      <c r="F21" s="14">
        <f t="shared" si="0"/>
        <v>87669</v>
      </c>
      <c r="G21" s="14"/>
      <c r="H21" s="14">
        <v>11363</v>
      </c>
      <c r="I21" s="14"/>
      <c r="J21" s="14">
        <v>11834</v>
      </c>
      <c r="K21" s="14"/>
      <c r="L21" s="14">
        <f t="shared" si="1"/>
        <v>23197</v>
      </c>
    </row>
    <row r="22" spans="1:12" ht="12.75" customHeight="1" x14ac:dyDescent="0.2">
      <c r="A22" s="142">
        <v>1987</v>
      </c>
      <c r="B22" s="14">
        <v>79506</v>
      </c>
      <c r="C22" s="2"/>
      <c r="D22" s="14">
        <v>15870</v>
      </c>
      <c r="E22" s="14"/>
      <c r="F22" s="14">
        <f t="shared" si="0"/>
        <v>95376</v>
      </c>
      <c r="G22" s="14"/>
      <c r="H22" s="14">
        <v>11548</v>
      </c>
      <c r="I22" s="14"/>
      <c r="J22" s="14">
        <v>14262</v>
      </c>
      <c r="K22" s="14"/>
      <c r="L22" s="14">
        <f t="shared" si="1"/>
        <v>25810</v>
      </c>
    </row>
    <row r="23" spans="1:12" ht="12.75" customHeight="1" x14ac:dyDescent="0.2">
      <c r="A23" s="142">
        <v>1988</v>
      </c>
      <c r="B23" s="14">
        <v>81334</v>
      </c>
      <c r="C23" s="2"/>
      <c r="D23" s="14">
        <v>16438</v>
      </c>
      <c r="E23" s="14"/>
      <c r="F23" s="14">
        <f t="shared" si="0"/>
        <v>97772</v>
      </c>
      <c r="G23" s="14"/>
      <c r="H23" s="14">
        <v>12104</v>
      </c>
      <c r="I23" s="14"/>
      <c r="J23" s="14">
        <v>16088</v>
      </c>
      <c r="K23" s="14"/>
      <c r="L23" s="14">
        <f t="shared" si="1"/>
        <v>28192</v>
      </c>
    </row>
    <row r="24" spans="1:12" ht="12.75" customHeight="1" x14ac:dyDescent="0.2">
      <c r="A24" s="142">
        <v>1989</v>
      </c>
      <c r="B24" s="14">
        <v>91507</v>
      </c>
      <c r="C24" s="2"/>
      <c r="D24" s="14">
        <v>12976</v>
      </c>
      <c r="E24" s="14"/>
      <c r="F24" s="14">
        <f t="shared" si="0"/>
        <v>104483</v>
      </c>
      <c r="G24" s="14"/>
      <c r="H24" s="14">
        <v>9244</v>
      </c>
      <c r="I24" s="14"/>
      <c r="J24" s="14">
        <v>16003</v>
      </c>
      <c r="K24" s="14"/>
      <c r="L24" s="14">
        <f t="shared" si="1"/>
        <v>25247</v>
      </c>
    </row>
    <row r="25" spans="1:12" ht="12.75" customHeight="1" x14ac:dyDescent="0.2">
      <c r="A25" s="142">
        <v>1990</v>
      </c>
      <c r="B25" s="14">
        <v>87754</v>
      </c>
      <c r="C25" s="2"/>
      <c r="D25" s="14">
        <v>11332</v>
      </c>
      <c r="E25" s="14"/>
      <c r="F25" s="14">
        <f t="shared" si="0"/>
        <v>99086</v>
      </c>
      <c r="G25" s="14"/>
      <c r="H25" s="14">
        <v>7550</v>
      </c>
      <c r="I25" s="14"/>
      <c r="J25" s="14">
        <v>13820</v>
      </c>
      <c r="K25" s="14"/>
      <c r="L25" s="14">
        <f t="shared" si="1"/>
        <v>21370</v>
      </c>
    </row>
    <row r="26" spans="1:12" ht="12.75" customHeight="1" x14ac:dyDescent="0.2">
      <c r="A26" s="142">
        <v>1991</v>
      </c>
      <c r="B26" s="14">
        <v>79712</v>
      </c>
      <c r="C26" s="2"/>
      <c r="D26" s="14">
        <v>13022</v>
      </c>
      <c r="E26" s="14"/>
      <c r="F26" s="14">
        <f t="shared" si="0"/>
        <v>92734</v>
      </c>
      <c r="G26" s="14"/>
      <c r="H26" s="14">
        <v>10485</v>
      </c>
      <c r="I26" s="14"/>
      <c r="J26" s="14">
        <v>15780</v>
      </c>
      <c r="K26" s="14"/>
      <c r="L26" s="14">
        <f t="shared" si="1"/>
        <v>26265</v>
      </c>
    </row>
    <row r="27" spans="1:12" ht="12.75" customHeight="1" x14ac:dyDescent="0.2">
      <c r="A27" s="142">
        <v>1992</v>
      </c>
      <c r="B27" s="14">
        <v>96043</v>
      </c>
      <c r="C27" s="2"/>
      <c r="D27" s="14">
        <v>15422</v>
      </c>
      <c r="E27" s="14"/>
      <c r="F27" s="14">
        <f t="shared" si="0"/>
        <v>111465</v>
      </c>
      <c r="G27" s="14"/>
      <c r="H27" s="14">
        <v>12564</v>
      </c>
      <c r="I27" s="14"/>
      <c r="J27" s="14">
        <v>15722</v>
      </c>
      <c r="K27" s="14"/>
      <c r="L27" s="14">
        <f t="shared" si="1"/>
        <v>28286</v>
      </c>
    </row>
    <row r="28" spans="1:12" ht="12.75" customHeight="1" x14ac:dyDescent="0.2">
      <c r="A28" s="142">
        <v>1993</v>
      </c>
      <c r="B28" s="14">
        <v>93009</v>
      </c>
      <c r="C28" s="2"/>
      <c r="D28" s="14">
        <v>15296</v>
      </c>
      <c r="E28" s="14"/>
      <c r="F28" s="14">
        <f t="shared" si="0"/>
        <v>108305</v>
      </c>
      <c r="G28" s="14"/>
      <c r="H28" s="14">
        <v>10554</v>
      </c>
      <c r="I28" s="14"/>
      <c r="J28" s="14">
        <v>13500</v>
      </c>
      <c r="K28" s="14"/>
      <c r="L28" s="14">
        <f t="shared" si="1"/>
        <v>24054</v>
      </c>
    </row>
    <row r="29" spans="1:12" ht="12.75" customHeight="1" x14ac:dyDescent="0.2">
      <c r="A29" s="142">
        <v>1994</v>
      </c>
      <c r="B29" s="14">
        <v>116426</v>
      </c>
      <c r="C29" s="2"/>
      <c r="D29" s="14">
        <v>8991</v>
      </c>
      <c r="E29" s="14"/>
      <c r="F29" s="14">
        <f t="shared" si="0"/>
        <v>125417</v>
      </c>
      <c r="G29" s="14"/>
      <c r="H29" s="14">
        <v>12129</v>
      </c>
      <c r="I29" s="14"/>
      <c r="J29" s="14">
        <v>14368</v>
      </c>
      <c r="K29" s="14"/>
      <c r="L29" s="14">
        <f t="shared" si="1"/>
        <v>26497</v>
      </c>
    </row>
    <row r="30" spans="1:12" ht="12.75" customHeight="1" x14ac:dyDescent="0.2">
      <c r="A30" s="142">
        <v>1995</v>
      </c>
      <c r="B30" s="14">
        <v>133486</v>
      </c>
      <c r="C30" s="2"/>
      <c r="D30" s="14">
        <v>6552</v>
      </c>
      <c r="E30" s="14"/>
      <c r="F30" s="14">
        <f t="shared" si="0"/>
        <v>140038</v>
      </c>
      <c r="G30" s="14"/>
      <c r="H30" s="14">
        <v>12388</v>
      </c>
      <c r="I30" s="14"/>
      <c r="J30" s="14">
        <v>16761</v>
      </c>
      <c r="K30" s="14"/>
      <c r="L30" s="14">
        <f t="shared" si="1"/>
        <v>29149</v>
      </c>
    </row>
    <row r="31" spans="1:12" ht="12.75" customHeight="1" x14ac:dyDescent="0.2">
      <c r="A31" s="142">
        <v>1996</v>
      </c>
      <c r="B31" s="14">
        <v>159179</v>
      </c>
      <c r="C31" s="2"/>
      <c r="D31" s="14">
        <v>6803</v>
      </c>
      <c r="E31" s="14"/>
      <c r="F31" s="14">
        <f t="shared" si="0"/>
        <v>165982</v>
      </c>
      <c r="G31" s="14"/>
      <c r="H31" s="14">
        <v>11728</v>
      </c>
      <c r="I31" s="14"/>
      <c r="J31" s="14">
        <v>21897</v>
      </c>
      <c r="K31" s="14"/>
      <c r="L31" s="14">
        <f t="shared" si="1"/>
        <v>33625</v>
      </c>
    </row>
    <row r="32" spans="1:12" ht="12.75" customHeight="1" x14ac:dyDescent="0.2">
      <c r="A32" s="142">
        <v>1997</v>
      </c>
      <c r="B32" s="14">
        <v>184927</v>
      </c>
      <c r="C32" s="2"/>
      <c r="D32" s="14">
        <v>6475</v>
      </c>
      <c r="E32" s="14"/>
      <c r="F32" s="14">
        <f t="shared" si="0"/>
        <v>191402</v>
      </c>
      <c r="G32" s="14"/>
      <c r="H32" s="14">
        <v>10372</v>
      </c>
      <c r="I32" s="14"/>
      <c r="J32" s="14">
        <v>25192</v>
      </c>
      <c r="K32" s="14"/>
      <c r="L32" s="14">
        <f t="shared" si="1"/>
        <v>35564</v>
      </c>
    </row>
    <row r="33" spans="1:12" ht="12.75" customHeight="1" x14ac:dyDescent="0.2">
      <c r="A33" s="142">
        <v>1998</v>
      </c>
      <c r="B33" s="14">
        <v>189094</v>
      </c>
      <c r="C33" s="2"/>
      <c r="D33" s="14">
        <v>9316</v>
      </c>
      <c r="E33" s="14"/>
      <c r="F33" s="14">
        <f t="shared" si="0"/>
        <v>198410</v>
      </c>
      <c r="G33" s="14"/>
      <c r="H33" s="14">
        <v>8904</v>
      </c>
      <c r="I33" s="14"/>
      <c r="J33" s="14">
        <v>25366</v>
      </c>
      <c r="K33" s="14"/>
      <c r="L33" s="14">
        <f t="shared" si="1"/>
        <v>34270</v>
      </c>
    </row>
    <row r="34" spans="1:12" ht="12.75" customHeight="1" x14ac:dyDescent="0.2">
      <c r="A34" s="143">
        <v>1999</v>
      </c>
      <c r="B34" s="15">
        <v>176073</v>
      </c>
      <c r="C34" s="13"/>
      <c r="D34" s="15">
        <v>12497</v>
      </c>
      <c r="E34" s="14"/>
      <c r="F34" s="14">
        <f t="shared" si="0"/>
        <v>188570</v>
      </c>
      <c r="G34" s="14"/>
      <c r="H34" s="15">
        <v>8940</v>
      </c>
      <c r="I34" s="15"/>
      <c r="J34" s="15">
        <v>27211</v>
      </c>
      <c r="K34" s="14"/>
      <c r="L34" s="14">
        <f t="shared" si="1"/>
        <v>36151</v>
      </c>
    </row>
    <row r="35" spans="1:12" ht="12.75" customHeight="1" x14ac:dyDescent="0.2">
      <c r="A35" s="143">
        <v>2000</v>
      </c>
      <c r="B35" s="15">
        <v>193396</v>
      </c>
      <c r="C35" s="13"/>
      <c r="D35" s="15">
        <v>6925</v>
      </c>
      <c r="E35" s="14"/>
      <c r="F35" s="14">
        <f t="shared" si="0"/>
        <v>200321</v>
      </c>
      <c r="G35" s="14"/>
      <c r="H35" s="15">
        <v>10241</v>
      </c>
      <c r="I35" s="15"/>
      <c r="J35" s="15">
        <v>27450</v>
      </c>
      <c r="K35" s="14"/>
      <c r="L35" s="14">
        <f t="shared" si="1"/>
        <v>37691</v>
      </c>
    </row>
    <row r="36" spans="1:12" ht="12.75" customHeight="1" x14ac:dyDescent="0.2">
      <c r="A36" s="143">
        <v>2001</v>
      </c>
      <c r="B36" s="15">
        <v>170939</v>
      </c>
      <c r="C36" s="13"/>
      <c r="D36" s="15">
        <v>4989</v>
      </c>
      <c r="E36" s="15"/>
      <c r="F36" s="14">
        <f t="shared" si="0"/>
        <v>175928</v>
      </c>
      <c r="G36" s="15"/>
      <c r="H36" s="15">
        <v>9682</v>
      </c>
      <c r="I36" s="15"/>
      <c r="J36" s="15">
        <v>26028</v>
      </c>
      <c r="K36" s="15"/>
      <c r="L36" s="14">
        <f t="shared" si="1"/>
        <v>35710</v>
      </c>
    </row>
    <row r="37" spans="1:12" ht="12.75" customHeight="1" x14ac:dyDescent="0.2">
      <c r="A37" s="143">
        <v>2002</v>
      </c>
      <c r="B37" s="15">
        <v>197045</v>
      </c>
      <c r="C37" s="13"/>
      <c r="D37" s="15">
        <v>5421</v>
      </c>
      <c r="E37" s="15"/>
      <c r="F37" s="14">
        <f t="shared" si="0"/>
        <v>202466</v>
      </c>
      <c r="G37" s="15"/>
      <c r="H37" s="15">
        <v>8140</v>
      </c>
      <c r="I37" s="15"/>
      <c r="J37" s="15">
        <v>26439</v>
      </c>
      <c r="K37" s="15"/>
      <c r="L37" s="14">
        <f t="shared" si="1"/>
        <v>34579</v>
      </c>
    </row>
    <row r="38" spans="1:12" ht="12.75" customHeight="1" x14ac:dyDescent="0.2">
      <c r="A38" s="143">
        <v>2003</v>
      </c>
      <c r="B38" s="15">
        <v>185714</v>
      </c>
      <c r="C38" s="13"/>
      <c r="D38" s="15">
        <v>4422</v>
      </c>
      <c r="E38" s="15"/>
      <c r="F38" s="14">
        <f t="shared" si="0"/>
        <v>190136</v>
      </c>
      <c r="G38" s="15"/>
      <c r="H38" s="15">
        <v>7096</v>
      </c>
      <c r="I38" s="15"/>
      <c r="J38" s="15">
        <v>22876</v>
      </c>
      <c r="K38" s="15"/>
      <c r="L38" s="14">
        <f t="shared" si="1"/>
        <v>29972</v>
      </c>
    </row>
    <row r="39" spans="1:12" ht="12.75" customHeight="1" x14ac:dyDescent="0.2">
      <c r="A39" s="143">
        <v>2004</v>
      </c>
      <c r="B39" s="15">
        <v>166727</v>
      </c>
      <c r="C39" s="13"/>
      <c r="D39" s="15">
        <v>4472</v>
      </c>
      <c r="E39" s="15"/>
      <c r="F39" s="14">
        <f t="shared" si="0"/>
        <v>171199</v>
      </c>
      <c r="G39" s="15"/>
      <c r="H39" s="15">
        <v>7897</v>
      </c>
      <c r="I39" s="15"/>
      <c r="J39" s="15">
        <v>21440</v>
      </c>
      <c r="K39" s="15"/>
      <c r="L39" s="14">
        <f t="shared" si="1"/>
        <v>29337</v>
      </c>
    </row>
    <row r="40" spans="1:12" ht="12.75" customHeight="1" x14ac:dyDescent="0.2">
      <c r="A40" s="143">
        <v>2005</v>
      </c>
      <c r="B40" s="145">
        <v>168706</v>
      </c>
      <c r="C40" s="146"/>
      <c r="D40" s="145">
        <v>5658</v>
      </c>
      <c r="E40" s="15"/>
      <c r="F40" s="14">
        <f t="shared" si="0"/>
        <v>174364</v>
      </c>
      <c r="G40" s="15"/>
      <c r="H40" s="145">
        <v>9456</v>
      </c>
      <c r="I40" s="145"/>
      <c r="J40" s="145">
        <v>19306</v>
      </c>
      <c r="K40" s="15"/>
      <c r="L40" s="14">
        <f t="shared" si="1"/>
        <v>28762</v>
      </c>
    </row>
    <row r="41" spans="1:12" ht="12.75" customHeight="1" x14ac:dyDescent="0.2">
      <c r="A41" s="143">
        <v>2006</v>
      </c>
      <c r="B41" s="145">
        <v>183245</v>
      </c>
      <c r="C41" s="146"/>
      <c r="D41" s="145">
        <v>5395</v>
      </c>
      <c r="E41" s="15"/>
      <c r="F41" s="14">
        <f t="shared" si="0"/>
        <v>188640</v>
      </c>
      <c r="G41" s="15"/>
      <c r="H41" s="145">
        <v>9026</v>
      </c>
      <c r="I41" s="145"/>
      <c r="J41" s="145">
        <v>22950</v>
      </c>
      <c r="K41" s="15"/>
      <c r="L41" s="14">
        <f t="shared" si="1"/>
        <v>31976</v>
      </c>
    </row>
    <row r="42" spans="1:12" s="67" customFormat="1" ht="12.75" customHeight="1" x14ac:dyDescent="0.2">
      <c r="A42" s="143">
        <v>2007</v>
      </c>
      <c r="B42" s="145">
        <v>208938</v>
      </c>
      <c r="C42" s="146"/>
      <c r="D42" s="145">
        <v>4993</v>
      </c>
      <c r="E42" s="146"/>
      <c r="F42" s="14">
        <f t="shared" si="0"/>
        <v>213931</v>
      </c>
      <c r="G42" s="146"/>
      <c r="H42" s="145">
        <v>8709</v>
      </c>
      <c r="I42" s="145"/>
      <c r="J42" s="145">
        <v>18000</v>
      </c>
      <c r="K42" s="145"/>
      <c r="L42" s="14">
        <f t="shared" si="1"/>
        <v>26709</v>
      </c>
    </row>
    <row r="43" spans="1:12" s="67" customFormat="1" ht="12.75" customHeight="1" x14ac:dyDescent="0.2">
      <c r="A43" s="143">
        <v>2008</v>
      </c>
      <c r="B43" s="15">
        <v>180746</v>
      </c>
      <c r="C43" s="146"/>
      <c r="D43" s="15">
        <v>4546</v>
      </c>
      <c r="E43" s="146"/>
      <c r="F43" s="14">
        <f t="shared" si="0"/>
        <v>185292</v>
      </c>
      <c r="G43" s="146"/>
      <c r="H43" s="15">
        <v>10630</v>
      </c>
      <c r="I43" s="145"/>
      <c r="J43" s="15">
        <v>17063</v>
      </c>
      <c r="K43" s="145"/>
      <c r="L43" s="14">
        <f t="shared" si="1"/>
        <v>27693</v>
      </c>
    </row>
    <row r="44" spans="1:12" s="67" customFormat="1" ht="12.75" customHeight="1" x14ac:dyDescent="0.2">
      <c r="A44" s="143">
        <v>2009</v>
      </c>
      <c r="B44" s="15">
        <v>139439</v>
      </c>
      <c r="C44" s="147"/>
      <c r="D44" s="15">
        <v>1674</v>
      </c>
      <c r="E44" s="146"/>
      <c r="F44" s="14">
        <f t="shared" si="0"/>
        <v>141113</v>
      </c>
      <c r="G44" s="146"/>
      <c r="H44" s="15">
        <v>9409</v>
      </c>
      <c r="I44" s="145"/>
      <c r="J44" s="15">
        <v>15711</v>
      </c>
      <c r="K44" s="145"/>
      <c r="L44" s="14">
        <f t="shared" si="1"/>
        <v>25120</v>
      </c>
    </row>
    <row r="45" spans="1:12" s="67" customFormat="1" ht="12.75" customHeight="1" x14ac:dyDescent="0.2">
      <c r="A45" s="143">
        <v>2010</v>
      </c>
      <c r="B45" s="15">
        <v>171298</v>
      </c>
      <c r="C45" s="13"/>
      <c r="D45" s="15">
        <v>2342</v>
      </c>
      <c r="E45" s="146"/>
      <c r="F45" s="14">
        <f t="shared" si="0"/>
        <v>173640</v>
      </c>
      <c r="G45" s="146"/>
      <c r="H45" s="15">
        <v>8277</v>
      </c>
      <c r="I45" s="15"/>
      <c r="J45" s="15">
        <v>14498</v>
      </c>
      <c r="K45" s="145"/>
      <c r="L45" s="14">
        <f t="shared" si="1"/>
        <v>22775</v>
      </c>
    </row>
    <row r="46" spans="1:12" s="67" customFormat="1" ht="12.75" customHeight="1" x14ac:dyDescent="0.2">
      <c r="A46" s="143">
        <v>2011</v>
      </c>
      <c r="B46" s="15">
        <v>150473</v>
      </c>
      <c r="C46" s="13"/>
      <c r="D46" s="15">
        <v>2467</v>
      </c>
      <c r="E46" s="147"/>
      <c r="F46" s="14">
        <f t="shared" si="0"/>
        <v>152940</v>
      </c>
      <c r="G46" s="147"/>
      <c r="H46" s="15">
        <v>8355</v>
      </c>
      <c r="I46" s="15"/>
      <c r="J46" s="15">
        <v>14128</v>
      </c>
      <c r="K46" s="145"/>
      <c r="L46" s="14">
        <f t="shared" si="1"/>
        <v>22483</v>
      </c>
    </row>
    <row r="47" spans="1:12" s="67" customFormat="1" ht="12.75" customHeight="1" x14ac:dyDescent="0.2">
      <c r="A47" s="143">
        <v>2012</v>
      </c>
      <c r="B47" s="15">
        <v>126805</v>
      </c>
      <c r="C47" s="13"/>
      <c r="D47" s="15">
        <v>2516</v>
      </c>
      <c r="E47" s="147"/>
      <c r="F47" s="14">
        <f t="shared" si="0"/>
        <v>129321</v>
      </c>
      <c r="G47" s="147"/>
      <c r="H47" s="15">
        <v>8279</v>
      </c>
      <c r="I47" s="13"/>
      <c r="J47" s="15">
        <v>13522</v>
      </c>
      <c r="K47" s="145"/>
      <c r="L47" s="14">
        <f t="shared" si="1"/>
        <v>21801</v>
      </c>
    </row>
    <row r="48" spans="1:12" s="67" customFormat="1" ht="12.75" customHeight="1" x14ac:dyDescent="0.2">
      <c r="A48" s="143">
        <v>2013</v>
      </c>
      <c r="B48" s="15">
        <v>116933</v>
      </c>
      <c r="C48" s="13"/>
      <c r="D48" s="15">
        <v>3177</v>
      </c>
      <c r="E48" s="147"/>
      <c r="F48" s="14">
        <f t="shared" si="0"/>
        <v>120110</v>
      </c>
      <c r="G48" s="147"/>
      <c r="H48" s="15">
        <v>8688</v>
      </c>
      <c r="I48" s="13"/>
      <c r="J48" s="15">
        <v>12142</v>
      </c>
      <c r="K48" s="145"/>
      <c r="L48" s="14">
        <f t="shared" si="1"/>
        <v>20830</v>
      </c>
    </row>
    <row r="49" spans="1:15" s="67" customFormat="1" ht="12.75" customHeight="1" x14ac:dyDescent="0.2">
      <c r="A49" s="143">
        <v>2014</v>
      </c>
      <c r="B49" s="15">
        <v>120470</v>
      </c>
      <c r="C49" s="13"/>
      <c r="D49" s="15">
        <v>2410</v>
      </c>
      <c r="E49" s="15"/>
      <c r="F49" s="15">
        <f t="shared" si="0"/>
        <v>122880</v>
      </c>
      <c r="G49" s="15"/>
      <c r="H49" s="15">
        <v>9848</v>
      </c>
      <c r="I49" s="13"/>
      <c r="J49" s="15">
        <v>12681</v>
      </c>
      <c r="K49" s="15"/>
      <c r="L49" s="15">
        <f t="shared" si="1"/>
        <v>22529</v>
      </c>
    </row>
    <row r="50" spans="1:15" s="67" customFormat="1" ht="12.75" customHeight="1" x14ac:dyDescent="0.2">
      <c r="A50" s="143">
        <v>2015</v>
      </c>
      <c r="B50" s="15">
        <v>124324</v>
      </c>
      <c r="C50" s="13"/>
      <c r="D50" s="15">
        <v>2694</v>
      </c>
      <c r="E50" s="15"/>
      <c r="F50" s="15">
        <f>SUM(B50+D50)</f>
        <v>127018</v>
      </c>
      <c r="G50" s="15"/>
      <c r="H50" s="15">
        <v>10158</v>
      </c>
      <c r="I50" s="13"/>
      <c r="J50" s="15">
        <v>12223</v>
      </c>
      <c r="K50" s="15"/>
      <c r="L50" s="15">
        <f>SUM(H50+J50)</f>
        <v>22381</v>
      </c>
    </row>
    <row r="51" spans="1:15" s="67" customFormat="1" ht="12.75" customHeight="1" x14ac:dyDescent="0.2">
      <c r="A51" s="148">
        <v>2016</v>
      </c>
      <c r="B51" s="18">
        <v>125029</v>
      </c>
      <c r="C51" s="12"/>
      <c r="D51" s="18">
        <v>2870</v>
      </c>
      <c r="E51" s="18"/>
      <c r="F51" s="18">
        <f>SUM(B51+D51)</f>
        <v>127899</v>
      </c>
      <c r="G51" s="18"/>
      <c r="H51" s="18">
        <v>10908</v>
      </c>
      <c r="I51" s="12"/>
      <c r="J51" s="18">
        <v>11665</v>
      </c>
      <c r="K51" s="18"/>
      <c r="L51" s="18">
        <f>SUM(H51+J51)</f>
        <v>22573</v>
      </c>
    </row>
    <row r="52" spans="1:15" ht="12.75" customHeight="1" x14ac:dyDescent="0.2">
      <c r="A52" s="142"/>
      <c r="B52" s="14"/>
      <c r="C52" s="2"/>
      <c r="D52" s="14"/>
      <c r="E52" s="14"/>
      <c r="F52" s="14"/>
      <c r="G52" s="14"/>
      <c r="H52" s="14"/>
      <c r="I52" s="14"/>
      <c r="J52" s="14"/>
      <c r="K52" s="14"/>
      <c r="L52" s="14"/>
    </row>
    <row r="53" spans="1:15" ht="12.75" customHeight="1" x14ac:dyDescent="0.2">
      <c r="A53" s="2" t="s">
        <v>730</v>
      </c>
      <c r="B53" s="14"/>
      <c r="C53" s="2"/>
      <c r="D53" s="2"/>
      <c r="E53" s="2"/>
      <c r="F53" s="2"/>
      <c r="G53" s="2"/>
      <c r="H53" s="2"/>
      <c r="I53" s="2"/>
      <c r="J53" s="2"/>
      <c r="K53" s="2"/>
      <c r="L53" s="2"/>
    </row>
    <row r="54" spans="1:15" ht="12.75" customHeight="1" x14ac:dyDescent="0.2">
      <c r="A54" s="19" t="s">
        <v>739</v>
      </c>
      <c r="B54" s="14"/>
      <c r="C54" s="2"/>
      <c r="D54" s="2"/>
      <c r="E54" s="2"/>
      <c r="F54" s="2"/>
      <c r="G54" s="2"/>
      <c r="H54" s="2"/>
      <c r="I54" s="2"/>
      <c r="J54" s="2"/>
      <c r="K54" s="2"/>
      <c r="L54" s="2"/>
      <c r="N54" s="195"/>
      <c r="O54" s="195"/>
    </row>
    <row r="55" spans="1:15" ht="12.75" customHeight="1" x14ac:dyDescent="0.2">
      <c r="A55" s="79" t="s">
        <v>740</v>
      </c>
      <c r="B55" s="14"/>
      <c r="C55" s="2"/>
      <c r="D55" s="2"/>
      <c r="E55" s="2"/>
      <c r="F55" s="2"/>
      <c r="G55" s="2"/>
      <c r="H55" s="2"/>
      <c r="I55" s="2"/>
      <c r="J55" s="2"/>
      <c r="K55" s="2"/>
      <c r="L55" s="2"/>
    </row>
    <row r="56" spans="1:15" ht="12.75" customHeight="1" x14ac:dyDescent="0.2">
      <c r="A56" s="74"/>
    </row>
    <row r="57" spans="1:15" ht="12.75" customHeight="1" x14ac:dyDescent="0.2"/>
    <row r="58" spans="1:15" ht="12.75" customHeight="1" x14ac:dyDescent="0.2"/>
    <row r="59" spans="1:15" ht="12.75" customHeight="1" x14ac:dyDescent="0.2"/>
    <row r="60" spans="1:15" ht="12.75" customHeight="1" x14ac:dyDescent="0.2"/>
    <row r="61" spans="1:15" ht="12.75" customHeight="1" x14ac:dyDescent="0.2"/>
    <row r="62" spans="1:15" ht="12.75" customHeight="1" x14ac:dyDescent="0.2"/>
    <row r="63" spans="1:15" ht="12.75" customHeight="1" x14ac:dyDescent="0.2"/>
  </sheetData>
  <pageMargins left="0.75" right="0.75" top="1" bottom="1" header="0.5" footer="0.5"/>
  <pageSetup paperSize="9" scale="96"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0"/>
  <sheetViews>
    <sheetView showGridLines="0" zoomScaleNormal="100" zoomScaleSheetLayoutView="100" workbookViewId="0">
      <selection activeCell="T1" sqref="T1"/>
    </sheetView>
  </sheetViews>
  <sheetFormatPr defaultRowHeight="12" x14ac:dyDescent="0.2"/>
  <cols>
    <col min="1" max="2" width="1.5703125" style="69" customWidth="1"/>
    <col min="3" max="3" width="11" style="69" customWidth="1"/>
    <col min="4" max="4" width="1.42578125" style="69" customWidth="1"/>
    <col min="5" max="5" width="5" style="69" customWidth="1"/>
    <col min="6" max="6" width="6.42578125" style="69" bestFit="1" customWidth="1"/>
    <col min="7" max="7" width="1" style="69" customWidth="1"/>
    <col min="8" max="8" width="8.5703125" style="69" customWidth="1"/>
    <col min="9" max="9" width="0.5703125" style="69" customWidth="1"/>
    <col min="10" max="10" width="9.28515625" style="69" customWidth="1"/>
    <col min="11" max="11" width="0.5703125" style="69" customWidth="1"/>
    <col min="12" max="12" width="7.7109375" style="69" customWidth="1"/>
    <col min="13" max="13" width="0.5703125" style="69" customWidth="1"/>
    <col min="14" max="14" width="8.5703125" style="69" customWidth="1"/>
    <col min="15" max="15" width="0.5703125" style="69" customWidth="1"/>
    <col min="16" max="16" width="9" style="69" customWidth="1"/>
    <col min="17" max="17" width="0.5703125" style="69" customWidth="1"/>
    <col min="18" max="18" width="7.7109375" style="69" customWidth="1"/>
    <col min="19" max="19" width="0.5703125" style="69" customWidth="1"/>
    <col min="20" max="20" width="8.5703125" style="69" customWidth="1"/>
    <col min="21" max="16384" width="9.140625" style="69"/>
  </cols>
  <sheetData>
    <row r="1" spans="1:20" s="62" customFormat="1" ht="12.75" customHeight="1" x14ac:dyDescent="0.2">
      <c r="A1" s="1" t="s">
        <v>73</v>
      </c>
      <c r="B1" s="1"/>
      <c r="C1" s="1"/>
      <c r="D1" s="1" t="s">
        <v>705</v>
      </c>
      <c r="E1" s="1"/>
      <c r="F1" s="1"/>
      <c r="G1" s="1"/>
      <c r="H1" s="1"/>
      <c r="I1" s="1"/>
      <c r="J1" s="1"/>
      <c r="K1" s="1"/>
      <c r="L1" s="1"/>
      <c r="M1" s="1"/>
      <c r="N1" s="1"/>
      <c r="O1" s="1"/>
      <c r="P1" s="1"/>
      <c r="Q1" s="1"/>
      <c r="R1" s="1"/>
      <c r="S1" s="1"/>
      <c r="T1" s="1"/>
    </row>
    <row r="2" spans="1:20" s="62" customFormat="1" ht="12.75" customHeight="1" x14ac:dyDescent="0.2">
      <c r="A2" s="1"/>
      <c r="B2" s="1"/>
      <c r="C2" s="1"/>
      <c r="D2" s="1" t="s">
        <v>715</v>
      </c>
      <c r="E2" s="1"/>
      <c r="F2" s="1"/>
      <c r="G2" s="1"/>
      <c r="H2" s="1"/>
      <c r="I2" s="1"/>
      <c r="J2" s="1"/>
      <c r="K2" s="1"/>
      <c r="L2" s="1"/>
      <c r="M2" s="1"/>
      <c r="N2" s="1"/>
      <c r="O2" s="1"/>
      <c r="P2" s="1"/>
      <c r="Q2" s="1"/>
      <c r="R2" s="1"/>
      <c r="S2" s="1"/>
      <c r="T2" s="1"/>
    </row>
    <row r="3" spans="1:20" s="63" customFormat="1" ht="12.75" customHeight="1" x14ac:dyDescent="0.2">
      <c r="A3" s="3"/>
      <c r="B3" s="3"/>
      <c r="C3" s="3"/>
      <c r="D3" s="3" t="s">
        <v>706</v>
      </c>
      <c r="E3" s="3"/>
      <c r="F3" s="3"/>
      <c r="G3" s="3"/>
      <c r="H3" s="3"/>
      <c r="I3" s="3"/>
      <c r="J3" s="3"/>
      <c r="K3" s="3"/>
      <c r="L3" s="3"/>
      <c r="M3" s="3"/>
      <c r="N3" s="3"/>
      <c r="O3" s="3"/>
      <c r="P3" s="3"/>
      <c r="Q3" s="3"/>
      <c r="R3" s="3"/>
      <c r="S3" s="3"/>
      <c r="T3" s="3"/>
    </row>
    <row r="4" spans="1:20" s="63" customFormat="1" ht="12.75" customHeight="1" x14ac:dyDescent="0.2">
      <c r="A4" s="3"/>
      <c r="B4" s="3"/>
      <c r="C4" s="3"/>
      <c r="D4" s="3" t="s">
        <v>716</v>
      </c>
      <c r="E4" s="3"/>
      <c r="F4" s="3"/>
      <c r="G4" s="3"/>
      <c r="H4" s="3"/>
      <c r="I4" s="3"/>
      <c r="J4" s="3"/>
      <c r="K4" s="3"/>
      <c r="L4" s="3"/>
      <c r="M4" s="3"/>
      <c r="N4" s="3"/>
      <c r="O4" s="3"/>
      <c r="P4" s="3"/>
      <c r="Q4" s="3"/>
      <c r="R4" s="3"/>
      <c r="S4" s="3"/>
      <c r="T4" s="3"/>
    </row>
    <row r="5" spans="1:20" ht="12.75" customHeight="1" x14ac:dyDescent="0.2">
      <c r="A5" s="12"/>
      <c r="B5" s="12"/>
      <c r="C5" s="12"/>
      <c r="D5" s="12"/>
      <c r="E5" s="12"/>
      <c r="F5" s="12"/>
      <c r="G5" s="12"/>
      <c r="H5" s="12"/>
      <c r="I5" s="12"/>
      <c r="J5" s="12"/>
      <c r="K5" s="12"/>
      <c r="L5" s="12"/>
      <c r="M5" s="12"/>
      <c r="N5" s="12"/>
      <c r="O5" s="12"/>
      <c r="P5" s="12"/>
      <c r="Q5" s="12"/>
      <c r="R5" s="12"/>
      <c r="S5" s="12"/>
      <c r="T5" s="12"/>
    </row>
    <row r="6" spans="1:20" ht="12.75" customHeight="1" x14ac:dyDescent="0.2">
      <c r="A6" s="2" t="s">
        <v>20</v>
      </c>
      <c r="B6" s="2"/>
      <c r="C6" s="2"/>
      <c r="D6" s="2"/>
      <c r="E6" s="2"/>
      <c r="F6" s="2" t="s">
        <v>21</v>
      </c>
      <c r="G6" s="2"/>
      <c r="H6" s="2" t="s">
        <v>21</v>
      </c>
      <c r="I6" s="2"/>
      <c r="J6" s="2" t="s">
        <v>53</v>
      </c>
      <c r="K6" s="2"/>
      <c r="L6" s="2"/>
      <c r="M6" s="2"/>
      <c r="N6" s="2"/>
      <c r="O6" s="2"/>
      <c r="P6" s="2" t="s">
        <v>54</v>
      </c>
      <c r="Q6" s="2"/>
      <c r="R6" s="2"/>
      <c r="S6" s="2"/>
      <c r="T6" s="2"/>
    </row>
    <row r="7" spans="1:20" ht="12.75" customHeight="1" x14ac:dyDescent="0.2">
      <c r="A7" s="2" t="s">
        <v>24</v>
      </c>
      <c r="B7" s="2"/>
      <c r="C7" s="2"/>
      <c r="D7" s="2"/>
      <c r="E7" s="2"/>
      <c r="F7" s="2" t="s">
        <v>10</v>
      </c>
      <c r="G7" s="2"/>
      <c r="H7" s="2" t="s">
        <v>10</v>
      </c>
      <c r="I7" s="2"/>
      <c r="J7" s="12" t="s">
        <v>55</v>
      </c>
      <c r="K7" s="12"/>
      <c r="L7" s="12"/>
      <c r="M7" s="12"/>
      <c r="N7" s="12"/>
      <c r="O7" s="2"/>
      <c r="P7" s="12" t="s">
        <v>56</v>
      </c>
      <c r="Q7" s="12"/>
      <c r="R7" s="12"/>
      <c r="S7" s="12"/>
      <c r="T7" s="12"/>
    </row>
    <row r="8" spans="1:20" ht="12.75" customHeight="1" x14ac:dyDescent="0.2">
      <c r="A8" s="2"/>
      <c r="B8" s="2"/>
      <c r="C8" s="2"/>
      <c r="D8" s="2"/>
      <c r="E8" s="2"/>
      <c r="F8" s="2"/>
      <c r="G8" s="2"/>
      <c r="H8" s="2"/>
      <c r="I8" s="2"/>
      <c r="J8" s="2" t="s">
        <v>144</v>
      </c>
      <c r="K8" s="2"/>
      <c r="L8" s="2" t="s">
        <v>718</v>
      </c>
      <c r="M8" s="2"/>
      <c r="N8" s="2" t="s">
        <v>7</v>
      </c>
      <c r="O8" s="2"/>
      <c r="P8" s="2" t="s">
        <v>144</v>
      </c>
      <c r="Q8" s="2"/>
      <c r="R8" s="2" t="s">
        <v>144</v>
      </c>
      <c r="S8" s="2"/>
      <c r="T8" s="2" t="s">
        <v>7</v>
      </c>
    </row>
    <row r="9" spans="1:20" s="70" customFormat="1" ht="12.75" customHeight="1" x14ac:dyDescent="0.2">
      <c r="A9" s="2"/>
      <c r="B9" s="2"/>
      <c r="C9" s="2"/>
      <c r="D9" s="2"/>
      <c r="E9" s="2"/>
      <c r="F9" s="12"/>
      <c r="G9" s="12"/>
      <c r="H9" s="12"/>
      <c r="I9" s="12"/>
      <c r="J9" s="12" t="s">
        <v>719</v>
      </c>
      <c r="K9" s="12"/>
      <c r="L9" s="12" t="s">
        <v>720</v>
      </c>
      <c r="M9" s="12"/>
      <c r="N9" s="12" t="s">
        <v>10</v>
      </c>
      <c r="O9" s="12"/>
      <c r="P9" s="12" t="s">
        <v>719</v>
      </c>
      <c r="Q9" s="12"/>
      <c r="R9" s="12" t="s">
        <v>720</v>
      </c>
      <c r="S9" s="12"/>
      <c r="T9" s="12" t="s">
        <v>10</v>
      </c>
    </row>
    <row r="10" spans="1:20" ht="12.75" customHeight="1" x14ac:dyDescent="0.2">
      <c r="A10" s="12"/>
      <c r="B10" s="12"/>
      <c r="C10" s="12"/>
      <c r="D10" s="12"/>
      <c r="E10" s="12"/>
      <c r="F10" s="12">
        <v>2015</v>
      </c>
      <c r="G10" s="12"/>
      <c r="H10" s="12">
        <v>2016</v>
      </c>
      <c r="I10" s="12"/>
      <c r="J10" s="12">
        <v>2016</v>
      </c>
      <c r="K10" s="12"/>
      <c r="L10" s="12">
        <v>2016</v>
      </c>
      <c r="M10" s="12"/>
      <c r="N10" s="12">
        <v>2016</v>
      </c>
      <c r="O10" s="12"/>
      <c r="P10" s="12">
        <v>2016</v>
      </c>
      <c r="Q10" s="12"/>
      <c r="R10" s="12">
        <v>2016</v>
      </c>
      <c r="S10" s="12"/>
      <c r="T10" s="12">
        <v>2016</v>
      </c>
    </row>
    <row r="11" spans="1:20" ht="12.75" customHeight="1" x14ac:dyDescent="0.2">
      <c r="A11" s="2"/>
      <c r="B11" s="2"/>
      <c r="C11" s="2"/>
      <c r="D11" s="2"/>
      <c r="E11" s="2"/>
      <c r="F11" s="2"/>
      <c r="G11" s="2"/>
      <c r="H11" s="2"/>
      <c r="I11" s="2"/>
      <c r="J11" s="2"/>
      <c r="K11" s="2"/>
      <c r="L11" s="2"/>
      <c r="M11" s="2"/>
      <c r="N11" s="2"/>
      <c r="O11" s="2"/>
      <c r="P11" s="2"/>
      <c r="Q11" s="2"/>
      <c r="R11" s="2"/>
      <c r="S11" s="2"/>
      <c r="T11" s="2"/>
    </row>
    <row r="12" spans="1:20" ht="12.75" customHeight="1" x14ac:dyDescent="0.2">
      <c r="A12" s="2" t="s">
        <v>41</v>
      </c>
      <c r="B12" s="2"/>
      <c r="C12" s="2"/>
      <c r="D12" s="2"/>
      <c r="E12" s="2"/>
      <c r="F12" s="23" t="s">
        <v>527</v>
      </c>
      <c r="G12" s="169"/>
      <c r="H12" s="23" t="s">
        <v>527</v>
      </c>
      <c r="I12" s="169"/>
      <c r="J12" s="23" t="s">
        <v>527</v>
      </c>
      <c r="K12" s="169"/>
      <c r="L12" s="23" t="s">
        <v>527</v>
      </c>
      <c r="M12" s="169"/>
      <c r="N12" s="23" t="s">
        <v>527</v>
      </c>
      <c r="O12" s="169"/>
      <c r="P12" s="23" t="s">
        <v>527</v>
      </c>
      <c r="Q12" s="169"/>
      <c r="R12" s="23" t="s">
        <v>527</v>
      </c>
      <c r="S12" s="169"/>
      <c r="T12" s="23" t="s">
        <v>527</v>
      </c>
    </row>
    <row r="13" spans="1:20" ht="12.75" customHeight="1" x14ac:dyDescent="0.2">
      <c r="A13" s="2" t="s">
        <v>42</v>
      </c>
      <c r="B13" s="2"/>
      <c r="C13" s="2"/>
      <c r="D13" s="2"/>
      <c r="E13" s="2"/>
      <c r="F13" s="23" t="s">
        <v>527</v>
      </c>
      <c r="G13" s="169"/>
      <c r="H13" s="23" t="s">
        <v>527</v>
      </c>
      <c r="I13" s="169"/>
      <c r="J13" s="23" t="s">
        <v>527</v>
      </c>
      <c r="K13" s="169"/>
      <c r="L13" s="23" t="s">
        <v>527</v>
      </c>
      <c r="M13" s="169"/>
      <c r="N13" s="23" t="s">
        <v>527</v>
      </c>
      <c r="O13" s="169"/>
      <c r="P13" s="23" t="s">
        <v>527</v>
      </c>
      <c r="Q13" s="169"/>
      <c r="R13" s="23" t="s">
        <v>527</v>
      </c>
      <c r="S13" s="169"/>
      <c r="T13" s="23" t="s">
        <v>527</v>
      </c>
    </row>
    <row r="14" spans="1:20" ht="12.75" customHeight="1" x14ac:dyDescent="0.2">
      <c r="A14" s="2" t="s">
        <v>43</v>
      </c>
      <c r="B14" s="2"/>
      <c r="C14" s="2"/>
      <c r="D14" s="2"/>
      <c r="E14" s="2"/>
      <c r="F14" s="23">
        <v>13</v>
      </c>
      <c r="G14" s="170"/>
      <c r="H14" s="23">
        <v>10</v>
      </c>
      <c r="I14" s="169"/>
      <c r="J14" s="23" t="s">
        <v>527</v>
      </c>
      <c r="K14" s="169"/>
      <c r="L14" s="23" t="s">
        <v>527</v>
      </c>
      <c r="M14" s="169"/>
      <c r="N14" s="23" t="s">
        <v>527</v>
      </c>
      <c r="O14" s="169"/>
      <c r="P14" s="171">
        <v>9</v>
      </c>
      <c r="Q14" s="169"/>
      <c r="R14" s="171">
        <v>1</v>
      </c>
      <c r="S14" s="169"/>
      <c r="T14" s="169">
        <f>P14+R14</f>
        <v>10</v>
      </c>
    </row>
    <row r="15" spans="1:20" ht="12.75" customHeight="1" x14ac:dyDescent="0.2">
      <c r="A15" s="2" t="s">
        <v>122</v>
      </c>
      <c r="B15" s="2"/>
      <c r="C15" s="2"/>
      <c r="D15" s="2"/>
      <c r="E15" s="2"/>
      <c r="F15" s="23">
        <v>11970</v>
      </c>
      <c r="G15" s="170"/>
      <c r="H15" s="14">
        <f>N15+T15</f>
        <v>12349.428</v>
      </c>
      <c r="I15" s="169"/>
      <c r="J15" s="169">
        <v>7342.4279999999999</v>
      </c>
      <c r="K15" s="169"/>
      <c r="L15" s="172">
        <v>4761</v>
      </c>
      <c r="M15" s="169"/>
      <c r="N15" s="169">
        <f>J15+L15</f>
        <v>12103.428</v>
      </c>
      <c r="O15" s="169"/>
      <c r="P15" s="172">
        <v>134</v>
      </c>
      <c r="Q15" s="169"/>
      <c r="R15" s="172">
        <v>112</v>
      </c>
      <c r="S15" s="169"/>
      <c r="T15" s="169">
        <f>P15+R15</f>
        <v>246</v>
      </c>
    </row>
    <row r="16" spans="1:20" ht="12.75" customHeight="1" x14ac:dyDescent="0.2">
      <c r="A16" s="2" t="s">
        <v>123</v>
      </c>
      <c r="B16" s="2"/>
      <c r="C16" s="2"/>
      <c r="D16" s="2"/>
      <c r="E16" s="2"/>
      <c r="F16" s="23">
        <v>105</v>
      </c>
      <c r="G16" s="170"/>
      <c r="H16" s="2">
        <v>33</v>
      </c>
      <c r="I16" s="169"/>
      <c r="J16" s="169">
        <v>31.818000000000001</v>
      </c>
      <c r="K16" s="169"/>
      <c r="L16" s="172">
        <v>1</v>
      </c>
      <c r="M16" s="169"/>
      <c r="N16" s="169">
        <f>J16+L16</f>
        <v>32.817999999999998</v>
      </c>
      <c r="O16" s="169"/>
      <c r="P16" s="23" t="s">
        <v>527</v>
      </c>
      <c r="Q16" s="169"/>
      <c r="R16" s="23" t="s">
        <v>527</v>
      </c>
      <c r="S16" s="169"/>
      <c r="T16" s="23" t="s">
        <v>527</v>
      </c>
    </row>
    <row r="17" spans="1:22" ht="12.75" customHeight="1" x14ac:dyDescent="0.2">
      <c r="A17" s="2" t="s">
        <v>44</v>
      </c>
      <c r="B17" s="2"/>
      <c r="C17" s="2"/>
      <c r="D17" s="2"/>
      <c r="E17" s="2"/>
      <c r="F17" s="23" t="s">
        <v>527</v>
      </c>
      <c r="G17" s="169"/>
      <c r="H17" s="23" t="s">
        <v>527</v>
      </c>
      <c r="I17" s="169"/>
      <c r="J17" s="23" t="s">
        <v>527</v>
      </c>
      <c r="K17" s="169"/>
      <c r="L17" s="23" t="s">
        <v>527</v>
      </c>
      <c r="M17" s="169"/>
      <c r="N17" s="23" t="s">
        <v>527</v>
      </c>
      <c r="O17" s="169"/>
      <c r="P17" s="23" t="s">
        <v>527</v>
      </c>
      <c r="Q17" s="169"/>
      <c r="R17" s="23" t="s">
        <v>527</v>
      </c>
      <c r="S17" s="169"/>
      <c r="T17" s="23" t="s">
        <v>527</v>
      </c>
    </row>
    <row r="18" spans="1:22" ht="12.75" customHeight="1" x14ac:dyDescent="0.2">
      <c r="A18" s="2" t="s">
        <v>45</v>
      </c>
      <c r="B18" s="2"/>
      <c r="C18" s="2"/>
      <c r="D18" s="2"/>
      <c r="E18" s="2"/>
      <c r="F18" s="23" t="s">
        <v>527</v>
      </c>
      <c r="G18" s="169"/>
      <c r="H18" s="23">
        <v>1</v>
      </c>
      <c r="I18" s="169"/>
      <c r="J18" s="23" t="s">
        <v>527</v>
      </c>
      <c r="K18" s="169"/>
      <c r="L18" s="23" t="s">
        <v>527</v>
      </c>
      <c r="M18" s="169"/>
      <c r="N18" s="23" t="s">
        <v>527</v>
      </c>
      <c r="O18" s="169"/>
      <c r="P18" s="23" t="s">
        <v>527</v>
      </c>
      <c r="Q18" s="169"/>
      <c r="R18" s="23">
        <v>1</v>
      </c>
      <c r="S18" s="169"/>
      <c r="T18" s="23">
        <v>1</v>
      </c>
    </row>
    <row r="19" spans="1:22" ht="12.75" customHeight="1" x14ac:dyDescent="0.2">
      <c r="A19" s="2" t="s">
        <v>133</v>
      </c>
      <c r="B19" s="2"/>
      <c r="C19" s="2"/>
      <c r="D19" s="2"/>
      <c r="E19" s="2"/>
      <c r="F19" s="23" t="s">
        <v>527</v>
      </c>
      <c r="G19" s="169"/>
      <c r="H19" s="23" t="s">
        <v>527</v>
      </c>
      <c r="I19" s="169"/>
      <c r="J19" s="23" t="s">
        <v>527</v>
      </c>
      <c r="K19" s="169"/>
      <c r="L19" s="23" t="s">
        <v>527</v>
      </c>
      <c r="M19" s="169"/>
      <c r="N19" s="23" t="s">
        <v>527</v>
      </c>
      <c r="O19" s="169"/>
      <c r="P19" s="23" t="s">
        <v>527</v>
      </c>
      <c r="Q19" s="169"/>
      <c r="R19" s="23" t="s">
        <v>527</v>
      </c>
      <c r="S19" s="169"/>
      <c r="T19" s="23" t="s">
        <v>527</v>
      </c>
    </row>
    <row r="20" spans="1:22" ht="12.75" customHeight="1" x14ac:dyDescent="0.2">
      <c r="A20" s="2" t="s">
        <v>32</v>
      </c>
      <c r="B20" s="2"/>
      <c r="C20" s="2"/>
      <c r="D20" s="2"/>
      <c r="E20" s="2"/>
      <c r="F20" s="23">
        <v>3157</v>
      </c>
      <c r="G20" s="170"/>
      <c r="H20" s="169">
        <f>N20+T20</f>
        <v>3341.5450000000001</v>
      </c>
      <c r="I20" s="169"/>
      <c r="J20" s="173">
        <v>1443.5450000000001</v>
      </c>
      <c r="K20" s="169"/>
      <c r="L20" s="172">
        <v>1881</v>
      </c>
      <c r="M20" s="169"/>
      <c r="N20" s="169">
        <f>J20+L20</f>
        <v>3324.5450000000001</v>
      </c>
      <c r="O20" s="169"/>
      <c r="P20" s="172">
        <v>12</v>
      </c>
      <c r="Q20" s="169"/>
      <c r="R20" s="172">
        <v>5</v>
      </c>
      <c r="S20" s="169"/>
      <c r="T20" s="169">
        <f>P20+R20</f>
        <v>17</v>
      </c>
    </row>
    <row r="21" spans="1:22" ht="12.75" customHeight="1" x14ac:dyDescent="0.2">
      <c r="A21" s="2" t="s">
        <v>33</v>
      </c>
      <c r="B21" s="2"/>
      <c r="C21" s="2"/>
      <c r="D21" s="2"/>
      <c r="E21" s="2"/>
      <c r="F21" s="23" t="s">
        <v>527</v>
      </c>
      <c r="G21" s="169"/>
      <c r="H21" s="23" t="s">
        <v>527</v>
      </c>
      <c r="I21" s="169"/>
      <c r="J21" s="23" t="s">
        <v>527</v>
      </c>
      <c r="K21" s="169"/>
      <c r="L21" s="23" t="s">
        <v>527</v>
      </c>
      <c r="M21" s="169"/>
      <c r="N21" s="23" t="s">
        <v>527</v>
      </c>
      <c r="O21" s="169"/>
      <c r="P21" s="23" t="s">
        <v>527</v>
      </c>
      <c r="Q21" s="169"/>
      <c r="R21" s="23" t="s">
        <v>527</v>
      </c>
      <c r="S21" s="169"/>
      <c r="T21" s="23" t="s">
        <v>527</v>
      </c>
      <c r="U21" s="93"/>
      <c r="V21" s="93"/>
    </row>
    <row r="22" spans="1:22" ht="12.75" customHeight="1" x14ac:dyDescent="0.2">
      <c r="A22" s="2" t="s">
        <v>34</v>
      </c>
      <c r="B22" s="2"/>
      <c r="C22" s="2"/>
      <c r="D22" s="2"/>
      <c r="E22" s="2"/>
      <c r="F22" s="23" t="s">
        <v>527</v>
      </c>
      <c r="G22" s="170"/>
      <c r="H22" s="23">
        <v>2</v>
      </c>
      <c r="I22" s="169"/>
      <c r="J22" s="23" t="s">
        <v>527</v>
      </c>
      <c r="K22" s="169"/>
      <c r="L22" s="23" t="s">
        <v>527</v>
      </c>
      <c r="M22" s="169"/>
      <c r="N22" s="23" t="s">
        <v>527</v>
      </c>
      <c r="O22" s="169"/>
      <c r="P22" s="23">
        <v>1</v>
      </c>
      <c r="Q22" s="169"/>
      <c r="R22" s="23">
        <v>1</v>
      </c>
      <c r="S22" s="169"/>
      <c r="T22" s="23">
        <v>2</v>
      </c>
    </row>
    <row r="23" spans="1:22" ht="12.75" customHeight="1" x14ac:dyDescent="0.2">
      <c r="A23" s="2" t="s">
        <v>35</v>
      </c>
      <c r="B23" s="2"/>
      <c r="C23" s="2"/>
      <c r="D23" s="2"/>
      <c r="E23" s="2"/>
      <c r="F23" s="23">
        <v>94</v>
      </c>
      <c r="G23" s="170"/>
      <c r="H23" s="169">
        <f>N23+T23</f>
        <v>121</v>
      </c>
      <c r="I23" s="169"/>
      <c r="J23" s="23">
        <v>23</v>
      </c>
      <c r="K23" s="169"/>
      <c r="L23" s="172">
        <v>23</v>
      </c>
      <c r="M23" s="169"/>
      <c r="N23" s="169">
        <f>J23+L23</f>
        <v>46</v>
      </c>
      <c r="O23" s="169"/>
      <c r="P23" s="172">
        <v>72</v>
      </c>
      <c r="Q23" s="169"/>
      <c r="R23" s="172">
        <v>3</v>
      </c>
      <c r="S23" s="169"/>
      <c r="T23" s="169">
        <f>P23+R23</f>
        <v>75</v>
      </c>
    </row>
    <row r="24" spans="1:22" ht="12.75" customHeight="1" x14ac:dyDescent="0.2">
      <c r="A24" s="2" t="s">
        <v>98</v>
      </c>
      <c r="B24" s="2"/>
      <c r="C24" s="2"/>
      <c r="D24" s="2"/>
      <c r="E24" s="2"/>
      <c r="F24" s="23">
        <v>19</v>
      </c>
      <c r="G24" s="170"/>
      <c r="H24" s="169">
        <v>10</v>
      </c>
      <c r="I24" s="169"/>
      <c r="J24" s="23" t="s">
        <v>527</v>
      </c>
      <c r="K24" s="169"/>
      <c r="L24" s="23" t="s">
        <v>527</v>
      </c>
      <c r="M24" s="169"/>
      <c r="N24" s="23" t="s">
        <v>527</v>
      </c>
      <c r="O24" s="169"/>
      <c r="P24" s="171">
        <v>10</v>
      </c>
      <c r="Q24" s="169"/>
      <c r="R24" s="23" t="s">
        <v>527</v>
      </c>
      <c r="S24" s="169"/>
      <c r="T24" s="169">
        <v>10</v>
      </c>
      <c r="U24" s="93"/>
      <c r="V24" s="93"/>
    </row>
    <row r="25" spans="1:22" ht="12.75" customHeight="1" x14ac:dyDescent="0.2">
      <c r="A25" s="2" t="s">
        <v>46</v>
      </c>
      <c r="B25" s="2"/>
      <c r="C25" s="2"/>
      <c r="D25" s="2"/>
      <c r="E25" s="2"/>
      <c r="F25" s="23" t="s">
        <v>527</v>
      </c>
      <c r="G25" s="170"/>
      <c r="H25" s="23" t="s">
        <v>527</v>
      </c>
      <c r="I25" s="169"/>
      <c r="J25" s="23" t="s">
        <v>527</v>
      </c>
      <c r="K25" s="169"/>
      <c r="L25" s="23" t="s">
        <v>527</v>
      </c>
      <c r="M25" s="169"/>
      <c r="N25" s="23" t="s">
        <v>527</v>
      </c>
      <c r="O25" s="169"/>
      <c r="P25" s="23" t="s">
        <v>527</v>
      </c>
      <c r="Q25" s="169"/>
      <c r="R25" s="23" t="s">
        <v>527</v>
      </c>
      <c r="S25" s="169"/>
      <c r="T25" s="23" t="s">
        <v>527</v>
      </c>
    </row>
    <row r="26" spans="1:22" ht="12.75" customHeight="1" x14ac:dyDescent="0.2">
      <c r="A26" s="2" t="s">
        <v>134</v>
      </c>
      <c r="B26" s="2"/>
      <c r="C26" s="2"/>
      <c r="D26" s="2"/>
      <c r="E26" s="2"/>
      <c r="F26" s="23" t="s">
        <v>527</v>
      </c>
      <c r="G26" s="170"/>
      <c r="H26" s="23" t="s">
        <v>527</v>
      </c>
      <c r="I26" s="169"/>
      <c r="J26" s="23" t="s">
        <v>527</v>
      </c>
      <c r="K26" s="169"/>
      <c r="L26" s="23" t="s">
        <v>527</v>
      </c>
      <c r="M26" s="169"/>
      <c r="N26" s="23" t="s">
        <v>527</v>
      </c>
      <c r="O26" s="169"/>
      <c r="P26" s="23" t="s">
        <v>527</v>
      </c>
      <c r="Q26" s="169"/>
      <c r="R26" s="23" t="s">
        <v>527</v>
      </c>
      <c r="S26" s="169"/>
      <c r="T26" s="23" t="s">
        <v>527</v>
      </c>
    </row>
    <row r="27" spans="1:22" ht="12.75" customHeight="1" x14ac:dyDescent="0.2">
      <c r="A27" s="2" t="s">
        <v>517</v>
      </c>
      <c r="B27" s="2"/>
      <c r="C27" s="2"/>
      <c r="D27" s="2"/>
      <c r="E27" s="2"/>
      <c r="F27" s="23">
        <v>544</v>
      </c>
      <c r="G27" s="170"/>
      <c r="H27" s="169">
        <f>N27+T27</f>
        <v>497</v>
      </c>
      <c r="I27" s="169"/>
      <c r="J27" s="23" t="s">
        <v>527</v>
      </c>
      <c r="K27" s="169"/>
      <c r="L27" s="23">
        <v>1</v>
      </c>
      <c r="M27" s="169"/>
      <c r="N27" s="23">
        <v>1</v>
      </c>
      <c r="O27" s="169"/>
      <c r="P27" s="171">
        <v>344</v>
      </c>
      <c r="Q27" s="169"/>
      <c r="R27" s="171">
        <v>152</v>
      </c>
      <c r="S27" s="169"/>
      <c r="T27" s="169">
        <f>P27+R27</f>
        <v>496</v>
      </c>
    </row>
    <row r="28" spans="1:22" ht="12.75" customHeight="1" x14ac:dyDescent="0.2">
      <c r="A28" s="2" t="s">
        <v>47</v>
      </c>
      <c r="B28" s="2"/>
      <c r="C28" s="2"/>
      <c r="D28" s="2"/>
      <c r="E28" s="2"/>
      <c r="F28" s="23">
        <v>12</v>
      </c>
      <c r="G28" s="170"/>
      <c r="H28" s="169">
        <v>15</v>
      </c>
      <c r="I28" s="169"/>
      <c r="J28" s="23" t="s">
        <v>527</v>
      </c>
      <c r="K28" s="169"/>
      <c r="L28" s="23" t="s">
        <v>527</v>
      </c>
      <c r="M28" s="169"/>
      <c r="N28" s="23" t="s">
        <v>527</v>
      </c>
      <c r="O28" s="169"/>
      <c r="P28" s="171">
        <v>14</v>
      </c>
      <c r="Q28" s="169"/>
      <c r="R28" s="171">
        <v>1</v>
      </c>
      <c r="S28" s="169"/>
      <c r="T28" s="169">
        <f>P28+R28</f>
        <v>15</v>
      </c>
    </row>
    <row r="29" spans="1:22" ht="12.75" customHeight="1" x14ac:dyDescent="0.2">
      <c r="A29" s="2" t="s">
        <v>121</v>
      </c>
      <c r="B29" s="2"/>
      <c r="C29" s="2"/>
      <c r="D29" s="2"/>
      <c r="E29" s="2"/>
      <c r="F29" s="23">
        <v>29180</v>
      </c>
      <c r="G29" s="170"/>
      <c r="H29" s="169">
        <f>N29+T29</f>
        <v>28558</v>
      </c>
      <c r="I29" s="169"/>
      <c r="J29" s="14">
        <v>11984</v>
      </c>
      <c r="K29" s="169"/>
      <c r="L29" s="172">
        <v>16276</v>
      </c>
      <c r="M29" s="169"/>
      <c r="N29" s="169">
        <f>J29+L29</f>
        <v>28260</v>
      </c>
      <c r="O29" s="169"/>
      <c r="P29" s="172">
        <v>159</v>
      </c>
      <c r="Q29" s="169"/>
      <c r="R29" s="172">
        <v>139</v>
      </c>
      <c r="S29" s="169"/>
      <c r="T29" s="169">
        <f>P29+R29</f>
        <v>298</v>
      </c>
    </row>
    <row r="30" spans="1:22" ht="12.75" customHeight="1" x14ac:dyDescent="0.2">
      <c r="A30" s="2" t="s">
        <v>99</v>
      </c>
      <c r="B30" s="2"/>
      <c r="C30" s="2"/>
      <c r="D30" s="2"/>
      <c r="E30" s="2"/>
      <c r="F30" s="23" t="s">
        <v>527</v>
      </c>
      <c r="G30" s="170"/>
      <c r="H30" s="23">
        <v>1</v>
      </c>
      <c r="I30" s="169"/>
      <c r="J30" s="23" t="s">
        <v>527</v>
      </c>
      <c r="K30" s="169"/>
      <c r="L30" s="23" t="s">
        <v>527</v>
      </c>
      <c r="M30" s="169"/>
      <c r="N30" s="23" t="s">
        <v>527</v>
      </c>
      <c r="O30" s="169"/>
      <c r="P30" s="23" t="s">
        <v>527</v>
      </c>
      <c r="Q30" s="169"/>
      <c r="R30" s="23">
        <v>1</v>
      </c>
      <c r="S30" s="169"/>
      <c r="T30" s="23">
        <v>1</v>
      </c>
    </row>
    <row r="31" spans="1:22" ht="12.75" customHeight="1" x14ac:dyDescent="0.2">
      <c r="A31" s="2" t="s">
        <v>100</v>
      </c>
      <c r="B31" s="2"/>
      <c r="C31" s="2"/>
      <c r="D31" s="2"/>
      <c r="E31" s="2"/>
      <c r="F31" s="29">
        <v>134</v>
      </c>
      <c r="G31" s="14"/>
      <c r="H31" s="169">
        <v>130</v>
      </c>
      <c r="I31" s="169"/>
      <c r="J31" s="2">
        <v>119</v>
      </c>
      <c r="K31" s="169"/>
      <c r="L31" s="171">
        <v>11</v>
      </c>
      <c r="M31" s="169"/>
      <c r="N31" s="169">
        <f>J31+L31</f>
        <v>130</v>
      </c>
      <c r="O31" s="169"/>
      <c r="P31" s="23" t="s">
        <v>527</v>
      </c>
      <c r="Q31" s="169"/>
      <c r="R31" s="23" t="s">
        <v>527</v>
      </c>
      <c r="S31" s="169"/>
      <c r="T31" s="23" t="s">
        <v>527</v>
      </c>
    </row>
    <row r="32" spans="1:22" ht="12.75" customHeight="1" x14ac:dyDescent="0.2">
      <c r="A32" s="2" t="s">
        <v>48</v>
      </c>
      <c r="B32" s="2"/>
      <c r="C32" s="2"/>
      <c r="D32" s="2"/>
      <c r="E32" s="2"/>
      <c r="F32" s="23" t="s">
        <v>527</v>
      </c>
      <c r="G32" s="170"/>
      <c r="H32" s="23" t="s">
        <v>527</v>
      </c>
      <c r="I32" s="14"/>
      <c r="J32" s="23" t="s">
        <v>527</v>
      </c>
      <c r="K32" s="169"/>
      <c r="L32" s="23" t="s">
        <v>527</v>
      </c>
      <c r="M32" s="169"/>
      <c r="N32" s="23" t="s">
        <v>527</v>
      </c>
      <c r="O32" s="169"/>
      <c r="P32" s="23" t="s">
        <v>527</v>
      </c>
      <c r="Q32" s="169"/>
      <c r="R32" s="23" t="s">
        <v>527</v>
      </c>
      <c r="S32" s="169"/>
      <c r="T32" s="23" t="s">
        <v>527</v>
      </c>
    </row>
    <row r="33" spans="1:20" ht="12.75" customHeight="1" x14ac:dyDescent="0.2">
      <c r="A33" s="2" t="s">
        <v>128</v>
      </c>
      <c r="B33" s="2"/>
      <c r="C33" s="2"/>
      <c r="D33" s="2"/>
      <c r="E33" s="2"/>
      <c r="F33" s="23" t="s">
        <v>527</v>
      </c>
      <c r="G33" s="169"/>
      <c r="H33" s="23" t="s">
        <v>527</v>
      </c>
      <c r="I33" s="169"/>
      <c r="J33" s="23" t="s">
        <v>527</v>
      </c>
      <c r="K33" s="169"/>
      <c r="L33" s="23" t="s">
        <v>527</v>
      </c>
      <c r="M33" s="169"/>
      <c r="N33" s="23" t="s">
        <v>527</v>
      </c>
      <c r="O33" s="169"/>
      <c r="P33" s="23" t="s">
        <v>527</v>
      </c>
      <c r="Q33" s="169"/>
      <c r="R33" s="23" t="s">
        <v>527</v>
      </c>
      <c r="S33" s="169"/>
      <c r="T33" s="23" t="s">
        <v>527</v>
      </c>
    </row>
    <row r="34" spans="1:20" ht="12.75" customHeight="1" x14ac:dyDescent="0.2">
      <c r="A34" s="2" t="s">
        <v>40</v>
      </c>
      <c r="B34" s="2"/>
      <c r="C34" s="2"/>
      <c r="D34" s="2"/>
      <c r="E34" s="2"/>
      <c r="F34" s="29">
        <v>12</v>
      </c>
      <c r="G34" s="170"/>
      <c r="H34" s="169">
        <v>11</v>
      </c>
      <c r="I34" s="14"/>
      <c r="J34" s="23" t="s">
        <v>527</v>
      </c>
      <c r="K34" s="169"/>
      <c r="L34" s="23" t="s">
        <v>527</v>
      </c>
      <c r="M34" s="169"/>
      <c r="N34" s="23" t="s">
        <v>527</v>
      </c>
      <c r="O34" s="14"/>
      <c r="P34" s="171">
        <v>4</v>
      </c>
      <c r="Q34" s="14"/>
      <c r="R34" s="171">
        <v>7</v>
      </c>
      <c r="S34" s="14"/>
      <c r="T34" s="169">
        <f>P34+R34</f>
        <v>11</v>
      </c>
    </row>
    <row r="35" spans="1:20" ht="12.75" customHeight="1" x14ac:dyDescent="0.2">
      <c r="A35" s="2" t="s">
        <v>36</v>
      </c>
      <c r="B35" s="2"/>
      <c r="C35" s="2"/>
      <c r="D35" s="2"/>
      <c r="E35" s="2"/>
      <c r="F35" s="23">
        <v>107</v>
      </c>
      <c r="G35" s="170"/>
      <c r="H35" s="169">
        <v>78</v>
      </c>
      <c r="I35" s="14"/>
      <c r="J35" s="23" t="s">
        <v>527</v>
      </c>
      <c r="K35" s="169"/>
      <c r="L35" s="23" t="s">
        <v>527</v>
      </c>
      <c r="M35" s="169"/>
      <c r="N35" s="23" t="s">
        <v>527</v>
      </c>
      <c r="O35" s="14"/>
      <c r="P35" s="171">
        <v>76</v>
      </c>
      <c r="Q35" s="14"/>
      <c r="R35" s="171">
        <v>2</v>
      </c>
      <c r="S35" s="14"/>
      <c r="T35" s="169">
        <f>P35+R35</f>
        <v>78</v>
      </c>
    </row>
    <row r="36" spans="1:20" ht="12.75" customHeight="1" x14ac:dyDescent="0.2">
      <c r="A36" s="33" t="s">
        <v>101</v>
      </c>
      <c r="B36" s="33"/>
      <c r="C36" s="33"/>
      <c r="D36" s="33"/>
      <c r="E36" s="33"/>
      <c r="F36" s="29">
        <v>72066</v>
      </c>
      <c r="G36" s="170"/>
      <c r="H36" s="169">
        <f>N36+T36</f>
        <v>75756</v>
      </c>
      <c r="I36" s="29"/>
      <c r="J36" s="29">
        <v>33272</v>
      </c>
      <c r="K36" s="29"/>
      <c r="L36" s="172">
        <v>40852</v>
      </c>
      <c r="M36" s="29"/>
      <c r="N36" s="169">
        <f>J36+L36</f>
        <v>74124</v>
      </c>
      <c r="O36" s="29"/>
      <c r="P36" s="172">
        <v>401</v>
      </c>
      <c r="Q36" s="29"/>
      <c r="R36" s="172">
        <v>1231</v>
      </c>
      <c r="S36" s="29"/>
      <c r="T36" s="169">
        <f>P36+R36</f>
        <v>1632</v>
      </c>
    </row>
    <row r="37" spans="1:20" ht="12.75" customHeight="1" x14ac:dyDescent="0.2">
      <c r="A37" s="2" t="s">
        <v>102</v>
      </c>
      <c r="B37" s="2"/>
      <c r="C37" s="2"/>
      <c r="D37" s="2"/>
      <c r="E37" s="2"/>
      <c r="F37" s="23">
        <v>95</v>
      </c>
      <c r="G37" s="170"/>
      <c r="H37" s="169">
        <v>2</v>
      </c>
      <c r="I37" s="169"/>
      <c r="J37" s="23" t="s">
        <v>527</v>
      </c>
      <c r="K37" s="169"/>
      <c r="L37" s="23" t="s">
        <v>527</v>
      </c>
      <c r="M37" s="169"/>
      <c r="N37" s="23" t="s">
        <v>527</v>
      </c>
      <c r="O37" s="169"/>
      <c r="P37" s="172">
        <v>1</v>
      </c>
      <c r="Q37" s="169"/>
      <c r="R37" s="172">
        <v>1</v>
      </c>
      <c r="S37" s="169"/>
      <c r="T37" s="169">
        <f>P37+R37</f>
        <v>2</v>
      </c>
    </row>
    <row r="38" spans="1:20" ht="12.75" customHeight="1" x14ac:dyDescent="0.2">
      <c r="A38" s="2" t="s">
        <v>103</v>
      </c>
      <c r="B38" s="2"/>
      <c r="C38" s="2"/>
      <c r="D38" s="2"/>
      <c r="E38" s="2"/>
      <c r="F38" s="29">
        <v>305</v>
      </c>
      <c r="G38" s="14"/>
      <c r="H38" s="169">
        <f>N38+T38</f>
        <v>364</v>
      </c>
      <c r="I38" s="14"/>
      <c r="J38" s="2">
        <v>13</v>
      </c>
      <c r="K38" s="14"/>
      <c r="L38" s="172">
        <v>5</v>
      </c>
      <c r="M38" s="14"/>
      <c r="N38" s="169">
        <f>J38+L38</f>
        <v>18</v>
      </c>
      <c r="O38" s="14"/>
      <c r="P38" s="172">
        <v>90</v>
      </c>
      <c r="Q38" s="14"/>
      <c r="R38" s="172">
        <v>256</v>
      </c>
      <c r="S38" s="14"/>
      <c r="T38" s="169">
        <f>P38+R38</f>
        <v>346</v>
      </c>
    </row>
    <row r="39" spans="1:20" ht="12.75" customHeight="1" x14ac:dyDescent="0.2">
      <c r="A39" s="2" t="s">
        <v>104</v>
      </c>
      <c r="B39" s="2"/>
      <c r="C39" s="2"/>
      <c r="D39" s="2"/>
      <c r="E39" s="2"/>
      <c r="F39" s="29">
        <v>3344</v>
      </c>
      <c r="G39" s="14"/>
      <c r="H39" s="23" t="s">
        <v>527</v>
      </c>
      <c r="I39" s="14"/>
      <c r="J39" s="23" t="s">
        <v>527</v>
      </c>
      <c r="K39" s="14"/>
      <c r="L39" s="23" t="s">
        <v>527</v>
      </c>
      <c r="M39" s="14"/>
      <c r="N39" s="23" t="s">
        <v>527</v>
      </c>
      <c r="O39" s="14"/>
      <c r="P39" s="23" t="s">
        <v>527</v>
      </c>
      <c r="Q39" s="169"/>
      <c r="R39" s="23" t="s">
        <v>527</v>
      </c>
      <c r="S39" s="169"/>
      <c r="T39" s="23" t="s">
        <v>527</v>
      </c>
    </row>
    <row r="40" spans="1:20" ht="12.75" customHeight="1" x14ac:dyDescent="0.2">
      <c r="A40" s="2" t="s">
        <v>129</v>
      </c>
      <c r="B40" s="2"/>
      <c r="C40" s="2"/>
      <c r="D40" s="2"/>
      <c r="E40" s="2"/>
      <c r="F40" s="29">
        <v>41</v>
      </c>
      <c r="G40" s="170"/>
      <c r="H40" s="169">
        <v>28</v>
      </c>
      <c r="I40" s="14"/>
      <c r="J40" s="23" t="s">
        <v>527</v>
      </c>
      <c r="K40" s="14"/>
      <c r="L40" s="23" t="s">
        <v>527</v>
      </c>
      <c r="M40" s="14"/>
      <c r="N40" s="23" t="s">
        <v>527</v>
      </c>
      <c r="O40" s="14"/>
      <c r="P40" s="23">
        <v>25</v>
      </c>
      <c r="Q40" s="14"/>
      <c r="R40" s="171">
        <v>3</v>
      </c>
      <c r="S40" s="14"/>
      <c r="T40" s="169">
        <f>P40+R40</f>
        <v>28</v>
      </c>
    </row>
    <row r="41" spans="1:20" ht="12.75" customHeight="1" x14ac:dyDescent="0.2">
      <c r="A41" s="2" t="s">
        <v>49</v>
      </c>
      <c r="B41" s="2"/>
      <c r="C41" s="2"/>
      <c r="D41" s="2"/>
      <c r="E41" s="2"/>
      <c r="F41" s="23" t="s">
        <v>527</v>
      </c>
      <c r="G41" s="14"/>
      <c r="H41" s="23" t="s">
        <v>527</v>
      </c>
      <c r="I41" s="169"/>
      <c r="J41" s="23" t="s">
        <v>527</v>
      </c>
      <c r="K41" s="14"/>
      <c r="L41" s="23" t="s">
        <v>527</v>
      </c>
      <c r="M41" s="169"/>
      <c r="N41" s="23" t="s">
        <v>527</v>
      </c>
      <c r="O41" s="169"/>
      <c r="P41" s="23" t="s">
        <v>527</v>
      </c>
      <c r="Q41" s="14"/>
      <c r="R41" s="23" t="s">
        <v>527</v>
      </c>
      <c r="S41" s="169"/>
      <c r="T41" s="23" t="s">
        <v>527</v>
      </c>
    </row>
    <row r="42" spans="1:20" ht="12.75" customHeight="1" x14ac:dyDescent="0.2">
      <c r="A42" s="2" t="s">
        <v>50</v>
      </c>
      <c r="B42" s="2"/>
      <c r="C42" s="2"/>
      <c r="D42" s="2"/>
      <c r="E42" s="2"/>
      <c r="F42" s="23" t="s">
        <v>527</v>
      </c>
      <c r="G42" s="14"/>
      <c r="H42" s="23" t="s">
        <v>527</v>
      </c>
      <c r="I42" s="169"/>
      <c r="J42" s="23" t="s">
        <v>527</v>
      </c>
      <c r="K42" s="14"/>
      <c r="L42" s="23" t="s">
        <v>527</v>
      </c>
      <c r="M42" s="169"/>
      <c r="N42" s="23" t="s">
        <v>527</v>
      </c>
      <c r="O42" s="169"/>
      <c r="P42" s="23" t="s">
        <v>527</v>
      </c>
      <c r="Q42" s="14"/>
      <c r="R42" s="23" t="s">
        <v>527</v>
      </c>
      <c r="S42" s="169"/>
      <c r="T42" s="23" t="s">
        <v>527</v>
      </c>
    </row>
    <row r="43" spans="1:20" ht="12.75" customHeight="1" x14ac:dyDescent="0.2">
      <c r="A43" s="2" t="s">
        <v>520</v>
      </c>
      <c r="B43" s="2"/>
      <c r="C43" s="2"/>
      <c r="D43" s="2"/>
      <c r="E43" s="2"/>
      <c r="F43" s="23" t="s">
        <v>527</v>
      </c>
      <c r="G43" s="15"/>
      <c r="H43" s="23" t="s">
        <v>527</v>
      </c>
      <c r="I43" s="15"/>
      <c r="J43" s="23" t="s">
        <v>527</v>
      </c>
      <c r="K43" s="169"/>
      <c r="L43" s="23" t="s">
        <v>527</v>
      </c>
      <c r="M43" s="169"/>
      <c r="N43" s="23" t="s">
        <v>527</v>
      </c>
      <c r="O43" s="15"/>
      <c r="P43" s="23" t="s">
        <v>527</v>
      </c>
      <c r="Q43" s="14"/>
      <c r="R43" s="23" t="s">
        <v>527</v>
      </c>
      <c r="S43" s="14"/>
      <c r="T43" s="23" t="s">
        <v>527</v>
      </c>
    </row>
    <row r="44" spans="1:20" ht="12.75" customHeight="1" x14ac:dyDescent="0.2">
      <c r="A44" s="2" t="s">
        <v>37</v>
      </c>
      <c r="B44" s="2"/>
      <c r="C44" s="2"/>
      <c r="D44" s="2"/>
      <c r="E44" s="2"/>
      <c r="F44" s="29">
        <v>371</v>
      </c>
      <c r="G44" s="170"/>
      <c r="H44" s="169">
        <f>N44+T44</f>
        <v>374</v>
      </c>
      <c r="I44" s="14"/>
      <c r="J44" s="23" t="s">
        <v>527</v>
      </c>
      <c r="K44" s="169"/>
      <c r="L44" s="171">
        <v>1</v>
      </c>
      <c r="M44" s="169"/>
      <c r="N44" s="23">
        <v>1</v>
      </c>
      <c r="O44" s="14"/>
      <c r="P44" s="171">
        <v>247</v>
      </c>
      <c r="Q44" s="14"/>
      <c r="R44" s="171">
        <v>126</v>
      </c>
      <c r="S44" s="14"/>
      <c r="T44" s="169">
        <f>P44+R44</f>
        <v>373</v>
      </c>
    </row>
    <row r="45" spans="1:20" ht="12.75" customHeight="1" x14ac:dyDescent="0.2">
      <c r="A45" s="2" t="s">
        <v>51</v>
      </c>
      <c r="B45" s="2"/>
      <c r="C45" s="2"/>
      <c r="D45" s="2"/>
      <c r="E45" s="2"/>
      <c r="F45" s="23">
        <v>1</v>
      </c>
      <c r="G45" s="170"/>
      <c r="H45" s="169">
        <v>1</v>
      </c>
      <c r="I45" s="169"/>
      <c r="J45" s="23" t="s">
        <v>527</v>
      </c>
      <c r="K45" s="14"/>
      <c r="L45" s="23" t="s">
        <v>527</v>
      </c>
      <c r="M45" s="169"/>
      <c r="N45" s="23" t="s">
        <v>527</v>
      </c>
      <c r="O45" s="169"/>
      <c r="P45" s="171">
        <v>1</v>
      </c>
      <c r="Q45" s="14"/>
      <c r="R45" s="23" t="s">
        <v>527</v>
      </c>
      <c r="S45" s="169"/>
      <c r="T45" s="169">
        <v>1</v>
      </c>
    </row>
    <row r="46" spans="1:20" ht="12.75" customHeight="1" x14ac:dyDescent="0.2">
      <c r="A46" s="2" t="s">
        <v>38</v>
      </c>
      <c r="B46" s="2"/>
      <c r="C46" s="2"/>
      <c r="D46" s="2"/>
      <c r="E46" s="2"/>
      <c r="F46" s="29">
        <v>106</v>
      </c>
      <c r="G46" s="170"/>
      <c r="H46" s="169">
        <v>96</v>
      </c>
      <c r="I46" s="14"/>
      <c r="J46" s="23" t="s">
        <v>527</v>
      </c>
      <c r="K46" s="169"/>
      <c r="L46" s="23" t="s">
        <v>527</v>
      </c>
      <c r="M46" s="169"/>
      <c r="N46" s="23" t="s">
        <v>527</v>
      </c>
      <c r="O46" s="169"/>
      <c r="P46" s="171">
        <v>79</v>
      </c>
      <c r="Q46" s="14"/>
      <c r="R46" s="171">
        <v>17</v>
      </c>
      <c r="S46" s="14"/>
      <c r="T46" s="169">
        <f>P46+R46</f>
        <v>96</v>
      </c>
    </row>
    <row r="47" spans="1:20" ht="12.75" customHeight="1" x14ac:dyDescent="0.2">
      <c r="A47" s="2" t="s">
        <v>614</v>
      </c>
      <c r="B47" s="2"/>
      <c r="C47" s="2"/>
      <c r="D47" s="2"/>
      <c r="E47" s="2"/>
      <c r="F47" s="23" t="s">
        <v>527</v>
      </c>
      <c r="G47" s="170"/>
      <c r="H47" s="23" t="s">
        <v>527</v>
      </c>
      <c r="I47" s="2"/>
      <c r="J47" s="23" t="s">
        <v>527</v>
      </c>
      <c r="K47" s="169"/>
      <c r="L47" s="23" t="s">
        <v>527</v>
      </c>
      <c r="M47" s="169"/>
      <c r="N47" s="23" t="s">
        <v>527</v>
      </c>
      <c r="O47" s="2"/>
      <c r="P47" s="23" t="s">
        <v>527</v>
      </c>
      <c r="Q47" s="2"/>
      <c r="R47" s="23" t="s">
        <v>527</v>
      </c>
      <c r="S47" s="2"/>
      <c r="T47" s="23" t="s">
        <v>527</v>
      </c>
    </row>
    <row r="48" spans="1:20" ht="12.75" customHeight="1" x14ac:dyDescent="0.2">
      <c r="A48" s="2" t="s">
        <v>106</v>
      </c>
      <c r="B48" s="2"/>
      <c r="C48" s="2"/>
      <c r="D48" s="2"/>
      <c r="E48" s="2"/>
      <c r="F48" s="145">
        <v>96</v>
      </c>
      <c r="G48" s="15"/>
      <c r="H48" s="14">
        <v>97</v>
      </c>
      <c r="I48" s="15"/>
      <c r="J48" s="23" t="s">
        <v>527</v>
      </c>
      <c r="K48" s="21"/>
      <c r="L48" s="23" t="s">
        <v>527</v>
      </c>
      <c r="M48" s="21"/>
      <c r="N48" s="23" t="s">
        <v>527</v>
      </c>
      <c r="O48" s="15"/>
      <c r="P48" s="171">
        <v>86</v>
      </c>
      <c r="Q48" s="15"/>
      <c r="R48" s="171">
        <v>11</v>
      </c>
      <c r="S48" s="15"/>
      <c r="T48" s="2">
        <f>P48+R48</f>
        <v>97</v>
      </c>
    </row>
    <row r="49" spans="1:20" ht="12.75" customHeight="1" x14ac:dyDescent="0.2">
      <c r="A49" s="2" t="s">
        <v>107</v>
      </c>
      <c r="B49" s="2"/>
      <c r="C49" s="2"/>
      <c r="D49" s="2"/>
      <c r="E49" s="2"/>
      <c r="F49" s="23" t="s">
        <v>527</v>
      </c>
      <c r="G49" s="170"/>
      <c r="H49" s="23" t="s">
        <v>527</v>
      </c>
      <c r="I49" s="14"/>
      <c r="J49" s="23" t="s">
        <v>527</v>
      </c>
      <c r="K49" s="169"/>
      <c r="L49" s="23" t="s">
        <v>527</v>
      </c>
      <c r="M49" s="169"/>
      <c r="N49" s="23" t="s">
        <v>527</v>
      </c>
      <c r="O49" s="14"/>
      <c r="P49" s="23" t="s">
        <v>527</v>
      </c>
      <c r="Q49" s="14"/>
      <c r="R49" s="23" t="s">
        <v>527</v>
      </c>
      <c r="S49" s="14"/>
      <c r="T49" s="23" t="s">
        <v>527</v>
      </c>
    </row>
    <row r="50" spans="1:20" ht="12.75" customHeight="1" x14ac:dyDescent="0.2">
      <c r="A50" s="2" t="s">
        <v>52</v>
      </c>
      <c r="B50" s="2"/>
      <c r="C50" s="2"/>
      <c r="D50" s="2"/>
      <c r="E50" s="2"/>
      <c r="F50" s="29">
        <v>7378</v>
      </c>
      <c r="G50" s="14"/>
      <c r="H50" s="14">
        <f>N50+T50</f>
        <v>8262</v>
      </c>
      <c r="I50" s="14"/>
      <c r="J50" s="14">
        <v>3461</v>
      </c>
      <c r="K50" s="14"/>
      <c r="L50" s="172">
        <v>3525</v>
      </c>
      <c r="M50" s="14"/>
      <c r="N50" s="169">
        <f>J50+L50</f>
        <v>6986</v>
      </c>
      <c r="O50" s="14"/>
      <c r="P50" s="172">
        <v>477</v>
      </c>
      <c r="Q50" s="14"/>
      <c r="R50" s="172">
        <v>799</v>
      </c>
      <c r="S50" s="14"/>
      <c r="T50" s="2">
        <f>P50+R50</f>
        <v>1276</v>
      </c>
    </row>
    <row r="51" spans="1:20" ht="12.75" customHeight="1" x14ac:dyDescent="0.2">
      <c r="A51" s="12" t="s">
        <v>39</v>
      </c>
      <c r="B51" s="12"/>
      <c r="C51" s="12"/>
      <c r="D51" s="12"/>
      <c r="E51" s="12"/>
      <c r="F51" s="160">
        <v>65</v>
      </c>
      <c r="G51" s="174"/>
      <c r="H51" s="18">
        <f>N51+T51</f>
        <v>64</v>
      </c>
      <c r="I51" s="18"/>
      <c r="J51" s="23" t="s">
        <v>527</v>
      </c>
      <c r="K51" s="161"/>
      <c r="L51" s="23">
        <v>2</v>
      </c>
      <c r="M51" s="161"/>
      <c r="N51" s="23">
        <v>2</v>
      </c>
      <c r="O51" s="18"/>
      <c r="P51" s="171">
        <v>61</v>
      </c>
      <c r="Q51" s="18"/>
      <c r="R51" s="171">
        <v>1</v>
      </c>
      <c r="S51" s="18"/>
      <c r="T51" s="12">
        <f>P51+R51</f>
        <v>62</v>
      </c>
    </row>
    <row r="52" spans="1:20" ht="12.75" customHeight="1" x14ac:dyDescent="0.2">
      <c r="A52" s="12" t="s">
        <v>529</v>
      </c>
      <c r="B52" s="12"/>
      <c r="C52" s="12"/>
      <c r="D52" s="110">
        <v>2</v>
      </c>
      <c r="E52" s="12"/>
      <c r="F52" s="201"/>
      <c r="G52" s="110"/>
      <c r="H52" s="162"/>
      <c r="I52" s="12"/>
      <c r="J52" s="31">
        <f>SUM(J12:J46)+SUM(J47:J51)</f>
        <v>57689.790999999997</v>
      </c>
      <c r="K52" s="18"/>
      <c r="L52" s="31">
        <f>SUM(L12:L46)+SUM(L47:L51)</f>
        <v>67339</v>
      </c>
      <c r="M52" s="18"/>
      <c r="N52" s="31">
        <f>SUM(N12:N46)+SUM(N47:N51)</f>
        <v>125028.791</v>
      </c>
      <c r="O52" s="18"/>
      <c r="P52" s="31">
        <f>SUM(P12:P46)+SUM(P47:P51)</f>
        <v>2303</v>
      </c>
      <c r="Q52" s="18"/>
      <c r="R52" s="31">
        <f>SUM(R12:R46)+SUM(R47:R51)</f>
        <v>2870</v>
      </c>
      <c r="S52" s="18"/>
      <c r="T52" s="162"/>
    </row>
    <row r="53" spans="1:20" ht="12.75" customHeight="1" x14ac:dyDescent="0.2">
      <c r="A53" s="13"/>
      <c r="B53" s="13"/>
      <c r="C53" s="13"/>
      <c r="D53" s="13"/>
      <c r="E53" s="13"/>
      <c r="F53" s="13"/>
      <c r="G53" s="13"/>
      <c r="H53" s="13"/>
      <c r="I53" s="13"/>
      <c r="J53" s="13"/>
      <c r="K53" s="13"/>
      <c r="L53" s="13"/>
      <c r="M53" s="13"/>
      <c r="N53" s="13"/>
      <c r="O53" s="13"/>
      <c r="P53" s="13"/>
      <c r="Q53" s="15"/>
      <c r="R53" s="15"/>
      <c r="S53" s="15"/>
      <c r="T53" s="15"/>
    </row>
    <row r="54" spans="1:20" ht="12.75" customHeight="1" x14ac:dyDescent="0.2">
      <c r="A54" s="2" t="s">
        <v>721</v>
      </c>
      <c r="B54" s="2"/>
      <c r="C54" s="2"/>
      <c r="D54" s="2"/>
      <c r="E54" s="2"/>
      <c r="F54" s="14"/>
      <c r="G54" s="2"/>
      <c r="H54" s="14"/>
      <c r="I54" s="2"/>
      <c r="J54" s="14"/>
      <c r="K54" s="2"/>
      <c r="L54" s="14"/>
      <c r="M54" s="2"/>
      <c r="N54" s="14"/>
      <c r="O54" s="2"/>
      <c r="P54" s="14"/>
      <c r="Q54" s="2"/>
      <c r="R54" s="14"/>
      <c r="S54" s="2"/>
      <c r="T54" s="14"/>
    </row>
    <row r="55" spans="1:20" ht="12.75" customHeight="1" x14ac:dyDescent="0.2">
      <c r="A55" s="175">
        <v>1</v>
      </c>
      <c r="B55" s="2" t="s">
        <v>615</v>
      </c>
      <c r="C55" s="2"/>
      <c r="D55" s="2"/>
      <c r="E55" s="2"/>
      <c r="F55" s="2"/>
      <c r="G55" s="2"/>
      <c r="H55" s="2"/>
      <c r="I55" s="2"/>
      <c r="J55" s="2"/>
      <c r="K55" s="2"/>
      <c r="L55" s="2"/>
      <c r="M55" s="2"/>
      <c r="N55" s="2"/>
      <c r="O55" s="2"/>
      <c r="P55" s="2"/>
      <c r="Q55" s="2"/>
      <c r="R55" s="2"/>
      <c r="S55" s="2"/>
      <c r="T55" s="2"/>
    </row>
    <row r="56" spans="1:20" ht="12.75" customHeight="1" x14ac:dyDescent="0.2">
      <c r="A56" s="175"/>
      <c r="B56" s="2" t="s">
        <v>616</v>
      </c>
      <c r="C56" s="2"/>
      <c r="D56" s="2"/>
      <c r="E56" s="2"/>
      <c r="F56" s="2"/>
      <c r="G56" s="2"/>
      <c r="H56" s="2"/>
      <c r="I56" s="2"/>
      <c r="J56" s="2"/>
      <c r="K56" s="2"/>
      <c r="L56" s="2"/>
      <c r="M56" s="2"/>
      <c r="N56" s="2"/>
      <c r="O56" s="2"/>
      <c r="P56" s="2"/>
      <c r="Q56" s="2"/>
      <c r="R56" s="2"/>
      <c r="S56" s="2"/>
      <c r="T56" s="2"/>
    </row>
    <row r="57" spans="1:20" ht="12.75" customHeight="1" x14ac:dyDescent="0.2">
      <c r="A57" s="2"/>
      <c r="B57" s="79" t="s">
        <v>617</v>
      </c>
      <c r="C57" s="2"/>
      <c r="D57" s="2"/>
      <c r="E57" s="2"/>
      <c r="F57" s="2"/>
      <c r="G57" s="2"/>
      <c r="H57" s="2"/>
      <c r="I57" s="2"/>
      <c r="J57" s="2"/>
      <c r="K57" s="2"/>
      <c r="L57" s="2"/>
      <c r="M57" s="2"/>
      <c r="N57" s="2"/>
      <c r="O57" s="2"/>
      <c r="P57" s="2"/>
      <c r="Q57" s="2"/>
      <c r="R57" s="2"/>
      <c r="S57" s="2"/>
      <c r="T57" s="2"/>
    </row>
    <row r="58" spans="1:20" s="63" customFormat="1" ht="12.75" customHeight="1" x14ac:dyDescent="0.2">
      <c r="A58" s="2"/>
      <c r="B58" s="79" t="s">
        <v>506</v>
      </c>
      <c r="C58" s="2"/>
      <c r="D58" s="2"/>
      <c r="E58" s="2"/>
      <c r="F58" s="2"/>
      <c r="G58" s="2"/>
      <c r="H58" s="2"/>
      <c r="I58" s="2"/>
      <c r="J58" s="2"/>
      <c r="K58" s="2"/>
      <c r="L58" s="2"/>
      <c r="M58" s="2"/>
      <c r="N58" s="2"/>
      <c r="O58" s="2"/>
      <c r="P58" s="2"/>
      <c r="Q58" s="2"/>
      <c r="R58" s="2"/>
      <c r="S58" s="2"/>
      <c r="T58" s="2"/>
    </row>
    <row r="59" spans="1:20" s="63" customFormat="1" ht="12.75" customHeight="1" x14ac:dyDescent="0.2">
      <c r="A59" s="175">
        <v>2</v>
      </c>
      <c r="B59" s="63" t="s">
        <v>717</v>
      </c>
    </row>
    <row r="60" spans="1:20" ht="13.5" x14ac:dyDescent="0.2">
      <c r="A60" s="88"/>
      <c r="B60" s="102" t="s">
        <v>504</v>
      </c>
      <c r="C60" s="63"/>
      <c r="D60" s="63"/>
      <c r="E60" s="63"/>
      <c r="F60" s="63"/>
      <c r="G60" s="63"/>
      <c r="H60" s="63"/>
      <c r="I60" s="63"/>
      <c r="J60" s="63"/>
      <c r="K60" s="63"/>
      <c r="L60" s="63"/>
    </row>
  </sheetData>
  <pageMargins left="0.74803149606299213" right="0.74803149606299213" top="0.98425196850393704" bottom="0.98425196850393704" header="0.51181102362204722" footer="0.51181102362204722"/>
  <pageSetup paperSize="9" scale="9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62"/>
  <sheetViews>
    <sheetView showGridLines="0" zoomScaleNormal="100" zoomScaleSheetLayoutView="100" workbookViewId="0"/>
  </sheetViews>
  <sheetFormatPr defaultRowHeight="12.75" x14ac:dyDescent="0.2"/>
  <cols>
    <col min="2" max="2" width="16.140625" bestFit="1" customWidth="1"/>
  </cols>
  <sheetData>
    <row r="1" spans="2:3" ht="12.75" customHeight="1" x14ac:dyDescent="0.2"/>
    <row r="2" spans="2:3" ht="12.75" customHeight="1" x14ac:dyDescent="0.2">
      <c r="B2" s="9"/>
    </row>
    <row r="3" spans="2:3" ht="12.75" customHeight="1" x14ac:dyDescent="0.2">
      <c r="B3" s="62" t="s">
        <v>738</v>
      </c>
      <c r="C3" s="66"/>
    </row>
    <row r="4" spans="2:3" ht="12.75" customHeight="1" x14ac:dyDescent="0.2">
      <c r="B4" s="10" t="s">
        <v>442</v>
      </c>
      <c r="C4" s="62" t="str">
        <f>Flygplatskarta!A1</f>
        <v>Flygplatser i Sverige där det under 2016 bedrevs linje- och/eller chartertrafik</v>
      </c>
    </row>
    <row r="5" spans="2:3" ht="12.75" customHeight="1" x14ac:dyDescent="0.2">
      <c r="C5" s="79" t="str">
        <f>Flygplatskarta!A2</f>
        <v>Swedish airports with scheduled and/or charter traffic in 2016</v>
      </c>
    </row>
    <row r="6" spans="2:3" ht="12.75" customHeight="1" x14ac:dyDescent="0.2">
      <c r="B6" s="10" t="s">
        <v>159</v>
      </c>
      <c r="C6" s="1" t="str">
        <f>'1.1'!D1</f>
        <v>Flygplatser med linjefart och chartertrafik 2016</v>
      </c>
    </row>
    <row r="7" spans="2:3" ht="12.75" customHeight="1" x14ac:dyDescent="0.2">
      <c r="B7" s="63"/>
      <c r="C7" s="79" t="str">
        <f>'1.1'!D2</f>
        <v>Airports with scheduled and non-scheduled traffic 2016</v>
      </c>
    </row>
    <row r="8" spans="2:3" ht="12.75" customHeight="1" x14ac:dyDescent="0.2">
      <c r="B8" s="10" t="s">
        <v>232</v>
      </c>
      <c r="C8" s="1" t="str">
        <f>'1.2'!D1</f>
        <v>Av Transportstyrelsen godkända flygplatser, 2016-12-31</v>
      </c>
    </row>
    <row r="9" spans="2:3" ht="12.75" customHeight="1" x14ac:dyDescent="0.2">
      <c r="B9" s="63"/>
      <c r="C9" s="79" t="str">
        <f>'1.2'!D2</f>
        <v>Aerodromes Licensed by the Swedish Transport Agency December 31, 2016</v>
      </c>
    </row>
    <row r="10" spans="2:3" ht="12.75" customHeight="1" x14ac:dyDescent="0.2">
      <c r="B10" s="10" t="s">
        <v>266</v>
      </c>
      <c r="C10" s="1" t="str">
        <f>'1.3'!D1</f>
        <v>Av Transportstyrelsen godkända helikopterflygplatser, 2016-12-31</v>
      </c>
    </row>
    <row r="11" spans="2:3" ht="12.75" customHeight="1" x14ac:dyDescent="0.2">
      <c r="B11" s="63"/>
      <c r="C11" s="79" t="str">
        <f>'1.3'!D2</f>
        <v>Helicopter Aerodromes Licensed by the Swedish Transport Agency December 31, 2016</v>
      </c>
    </row>
    <row r="12" spans="2:3" ht="12.75" customHeight="1" x14ac:dyDescent="0.2">
      <c r="B12" s="10" t="s">
        <v>274</v>
      </c>
      <c r="C12" s="1" t="str">
        <f>'2.1'!C1</f>
        <v>Motordrivna luftfartyg efter viktklass 2011–2016</v>
      </c>
    </row>
    <row r="13" spans="2:3" ht="12.75" customHeight="1" x14ac:dyDescent="0.2">
      <c r="B13" s="63"/>
      <c r="C13" s="79" t="str">
        <f>'2.1'!C2</f>
        <v>Powered aircraft. Distribution by weight 2011–2016</v>
      </c>
    </row>
    <row r="14" spans="2:3" ht="12.75" customHeight="1" x14ac:dyDescent="0.2">
      <c r="B14" s="10" t="s">
        <v>281</v>
      </c>
      <c r="C14" s="1" t="str">
        <f>'2.2'!C1</f>
        <v>Registreringar och avregistreringar av luftfartyg 2011–2016</v>
      </c>
    </row>
    <row r="15" spans="2:3" ht="12.75" customHeight="1" x14ac:dyDescent="0.2">
      <c r="B15" s="63"/>
      <c r="C15" s="79" t="str">
        <f>'2.2'!C2</f>
        <v>Number of registrations and deregistrations of aircraft 2011–2016</v>
      </c>
    </row>
    <row r="16" spans="2:3" ht="12.75" customHeight="1" x14ac:dyDescent="0.2">
      <c r="B16" s="10" t="s">
        <v>283</v>
      </c>
      <c r="C16" s="1" t="str">
        <f>'2.3'!C1</f>
        <v>Luftvärdighetsbevis 2011–2016</v>
      </c>
    </row>
    <row r="17" spans="2:13" ht="12.75" customHeight="1" x14ac:dyDescent="0.2">
      <c r="B17" s="63"/>
      <c r="C17" s="79" t="str">
        <f>'2.3'!C2</f>
        <v>Airworthiness certificates 2011–2016</v>
      </c>
    </row>
    <row r="18" spans="2:13" ht="12.75" customHeight="1" x14ac:dyDescent="0.2">
      <c r="B18" s="10" t="s">
        <v>288</v>
      </c>
      <c r="C18" s="1" t="str">
        <f>'2.4'!D1</f>
        <v>Certifikatstatistik för luftfart 2015–2016</v>
      </c>
    </row>
    <row r="19" spans="2:13" ht="12.75" customHeight="1" x14ac:dyDescent="0.2">
      <c r="B19" s="63"/>
      <c r="C19" s="79" t="str">
        <f>'2.4'!D2</f>
        <v>Licences within the air traffic area 2015–2016</v>
      </c>
    </row>
    <row r="20" spans="2:13" ht="12.75" customHeight="1" x14ac:dyDescent="0.2">
      <c r="B20" s="10" t="s">
        <v>326</v>
      </c>
      <c r="C20" s="62" t="str">
        <f>'3.1'!D1</f>
        <v>Antal sysselsatta i företag med tillstånd till att bedriva kommersiell luftfartsverksamhet</v>
      </c>
    </row>
    <row r="21" spans="2:13" ht="12.75" customHeight="1" x14ac:dyDescent="0.2">
      <c r="B21" s="10"/>
      <c r="C21" s="62" t="str">
        <f>'3.1'!D2</f>
        <v>med passagerare, frakt och gods per den 31 december 2012–2016</v>
      </c>
    </row>
    <row r="22" spans="2:13" ht="12.75" customHeight="1" x14ac:dyDescent="0.2">
      <c r="B22" s="62"/>
      <c r="C22" s="79" t="str">
        <f>'3.1'!D3</f>
        <v>Number of people employed in commercial air transport in December 31, 2012–2016</v>
      </c>
    </row>
    <row r="23" spans="2:13" ht="12.75" customHeight="1" x14ac:dyDescent="0.2">
      <c r="B23" s="10" t="s">
        <v>0</v>
      </c>
      <c r="C23" s="62" t="str">
        <f>CONCATENATE('4.1'!B1," ",'4.1'!B2)</f>
        <v>Antal landningar och passagerare på svenska flygplatser med linjefart och chartertrafik 1976–2016</v>
      </c>
      <c r="M23" s="98"/>
    </row>
    <row r="24" spans="2:13" ht="12.75" customHeight="1" x14ac:dyDescent="0.2">
      <c r="B24" s="62"/>
      <c r="C24" s="79" t="str">
        <f>CONCATENATE('4.1'!B3," ",'4.1'!B4)</f>
        <v>Number of landings and passengers at Swedish airports with scheduled and non-scheduled traffic 1976–2016</v>
      </c>
      <c r="M24" s="98"/>
    </row>
    <row r="25" spans="2:13" ht="12.75" customHeight="1" x14ac:dyDescent="0.2">
      <c r="B25" s="10" t="s">
        <v>19</v>
      </c>
      <c r="C25" s="62" t="str">
        <f>CONCATENATE('4.2'!D1," ",'4.2'!D2)</f>
        <v>Antal landningar på svenska flygplatser med linjefart och chartertrafik 2015–2016</v>
      </c>
    </row>
    <row r="26" spans="2:13" ht="12.75" customHeight="1" x14ac:dyDescent="0.2">
      <c r="B26" s="62"/>
      <c r="C26" s="79" t="str">
        <f>CONCATENATE('4.2'!D3," ",'4.2'!D4)</f>
        <v xml:space="preserve">Number of landings at Swedish airports with scheduled and non-scheduled traffic 2015–2016 </v>
      </c>
    </row>
    <row r="27" spans="2:13" ht="12.75" customHeight="1" x14ac:dyDescent="0.2">
      <c r="B27" s="10" t="s">
        <v>68</v>
      </c>
      <c r="C27" s="62" t="str">
        <f>CONCATENATE('4.3'!D1," ",'4.3'!D2)</f>
        <v>Ankommande och avresande passagerare på svenska flygplatser med linjefart och chartertrafik 2015–2016</v>
      </c>
    </row>
    <row r="28" spans="2:13" ht="12.75" customHeight="1" x14ac:dyDescent="0.2">
      <c r="B28" s="62"/>
      <c r="C28" s="79" t="str">
        <f>'4.3'!D3</f>
        <v>Arriving and departing passengers at Swedish airports with scheduled and non-scheduled traffic 2015–2016</v>
      </c>
    </row>
    <row r="29" spans="2:13" ht="12.75" customHeight="1" x14ac:dyDescent="0.2">
      <c r="B29" s="10" t="s">
        <v>69</v>
      </c>
      <c r="C29" s="62" t="str">
        <f>CONCATENATE('4.4'!B1," ",'4.4'!B2)</f>
        <v>Antalet personkilometer, fordonskilometer och tonkilometer (gods och post) i inrikes trafik 2006–2016, tusental</v>
      </c>
    </row>
    <row r="30" spans="2:13" ht="12.75" customHeight="1" x14ac:dyDescent="0.2">
      <c r="B30" s="62"/>
      <c r="C30" s="79" t="str">
        <f>CONCATENATE('4.4'!B3," ",'4.4'!B4)</f>
        <v>Number of passenger-km, vehicular traffic-km and tonne-km (mail and freight) in domestic traffic 2006–2016, thousands</v>
      </c>
    </row>
    <row r="31" spans="2:13" ht="12.75" customHeight="1" x14ac:dyDescent="0.2">
      <c r="B31" s="10" t="s">
        <v>70</v>
      </c>
      <c r="C31" s="62" t="str">
        <f>CONCATENATE('4.5'!D1," ",'4.5'!D2)</f>
        <v>Avresande passagerare i utrikes trafik efter land för första landningsflygplats efter start från svenska flygplatser 2012–2016</v>
      </c>
    </row>
    <row r="32" spans="2:13" ht="12.75" customHeight="1" x14ac:dyDescent="0.2">
      <c r="B32" s="62"/>
      <c r="C32" s="79" t="str">
        <f>CONCATENATE('4.5'!D3," ",'4.5'!D4)</f>
        <v>Passengers embarked in international traffic by country for the first landing airport after take-off from Swedish airports 2012–2016</v>
      </c>
    </row>
    <row r="33" spans="2:14" ht="12.75" customHeight="1" x14ac:dyDescent="0.2">
      <c r="B33" s="10" t="s">
        <v>71</v>
      </c>
      <c r="C33" s="62" t="str">
        <f>CONCATENATE('4.6'!D1," ",'4.6'!D2)</f>
        <v>Antal utbjudna flygstolar i linje- och chartertrafik på svenska flygplatser 2015–2016</v>
      </c>
    </row>
    <row r="34" spans="2:14" ht="12.75" customHeight="1" x14ac:dyDescent="0.2">
      <c r="B34" s="62"/>
      <c r="C34" s="79" t="str">
        <f>CONCATENATE('4.6'!D3," ",'4.6'!D4)</f>
        <v>Number of available seats in scheduled and non-scheduled traffic at Swedish airports 2015–2016</v>
      </c>
    </row>
    <row r="35" spans="2:14" ht="12.75" customHeight="1" x14ac:dyDescent="0.2">
      <c r="B35" s="10" t="s">
        <v>72</v>
      </c>
      <c r="C35" s="62" t="str">
        <f>CONCATENATE('4.7'!B1," ",'4.7'!B2)</f>
        <v>Ankommande och avgående gods och post på svenska flygplatser med linjefart och chartertrafik 1976–2016. Ton.</v>
      </c>
      <c r="N35" s="98"/>
    </row>
    <row r="36" spans="2:14" ht="12.75" customHeight="1" x14ac:dyDescent="0.2">
      <c r="B36" s="63"/>
      <c r="C36" s="79" t="str">
        <f>CONCATENATE('4.7'!B3," ",'4.7'!B4)</f>
        <v>Freight and mail loaded and unloaded at Swedish airports with scheduled and non-scheduled traffic 1976–2016. Tonnes.</v>
      </c>
      <c r="D36" s="3"/>
      <c r="N36" s="98"/>
    </row>
    <row r="37" spans="2:14" ht="12.75" customHeight="1" x14ac:dyDescent="0.2">
      <c r="B37" s="10" t="s">
        <v>73</v>
      </c>
      <c r="C37" s="62" t="str">
        <f>CONCATENATE('4.8'!D1," ",'4.8'!D2)</f>
        <v>Ankommande och avgående frakt på svenska flygplatser med linjefart och chartertrafik 2015–2016. Ton.</v>
      </c>
    </row>
    <row r="38" spans="2:14" ht="12.75" customHeight="1" x14ac:dyDescent="0.2">
      <c r="B38" s="62"/>
      <c r="C38" s="79" t="str">
        <f>CONCATENATE('4.8'!D3," ",'4.8'!D4)</f>
        <v>Freight loaded and unloaded at Swedish airports with scheduled and non-scheduled traffic 2015–2016. Tonnes.</v>
      </c>
    </row>
    <row r="39" spans="2:14" ht="12.75" customHeight="1" x14ac:dyDescent="0.2">
      <c r="B39" s="10" t="s">
        <v>74</v>
      </c>
      <c r="C39" s="62" t="str">
        <f>CONCATENATE('4.9'!D1," ",'4.9'!D2)</f>
        <v>Ankommande och avgående post på svenska flygplatser med linjefart och chartertrafik 2015–2016. Ton.</v>
      </c>
    </row>
    <row r="40" spans="2:14" ht="12.75" customHeight="1" x14ac:dyDescent="0.2">
      <c r="B40" s="62"/>
      <c r="C40" s="79" t="str">
        <f>CONCATENATE('4.9'!D3," ",'4.9'!D4)</f>
        <v>Mail loaded and unloaded at Swedish airports with scheduled and non-scheduled traffic 2015–2016. Tonnes.</v>
      </c>
    </row>
    <row r="41" spans="2:14" ht="12.75" customHeight="1" x14ac:dyDescent="0.2">
      <c r="B41" s="10" t="s">
        <v>146</v>
      </c>
      <c r="C41" s="62" t="str">
        <f>'4.10'!D1</f>
        <v>Antal flygplansrörelser i kontrollerat luftrum 2012–2016</v>
      </c>
    </row>
    <row r="42" spans="2:14" ht="12.75" customHeight="1" x14ac:dyDescent="0.2">
      <c r="B42" s="62"/>
      <c r="C42" s="79" t="str">
        <f>'4.10'!D2</f>
        <v>Number of movements in controlled airspace 2012–2016</v>
      </c>
    </row>
    <row r="43" spans="2:14" ht="12.75" customHeight="1" x14ac:dyDescent="0.2">
      <c r="B43" s="10" t="s">
        <v>140</v>
      </c>
      <c r="C43" s="62" t="str">
        <f>CONCATENATE('4.11'!B1," ",'4.11'!B2)</f>
        <v>Antalet starter i linjefart och chartertrafik efter flygplanstyp från svenska flygplatser 2015–2016</v>
      </c>
    </row>
    <row r="44" spans="2:14" ht="12.75" customHeight="1" x14ac:dyDescent="0.2">
      <c r="B44" s="66"/>
      <c r="C44" s="79" t="str">
        <f>CONCATENATE('4.11'!B3," ",'4.11'!B4)</f>
        <v>Number of departures in scheduled and non-scheduled traffic by aircraft type from Swedish airports 2015–2016</v>
      </c>
    </row>
    <row r="45" spans="2:14" ht="12.75" customHeight="1" x14ac:dyDescent="0.2">
      <c r="B45" s="10" t="s">
        <v>346</v>
      </c>
      <c r="C45" s="62" t="str">
        <f>CONCATENATE('5.1'!D1," ",'5.1'!D2)</f>
        <v>Luftfartsolyckor med motordrivna luftfartyg efter flygsituation i Sverige oavsett nationalitet 2015–2016</v>
      </c>
    </row>
    <row r="46" spans="2:14" ht="12.75" customHeight="1" x14ac:dyDescent="0.2">
      <c r="B46" s="66"/>
      <c r="C46" s="79" t="str">
        <f>CONCATENATE('5.1'!D3," ",'5.1'!D4)</f>
        <v>Accidents to powered aircraft by flight phase in Sweden irrespective of the nationality of the aircraft 2015–2016</v>
      </c>
    </row>
    <row r="47" spans="2:14" ht="12.75" customHeight="1" x14ac:dyDescent="0.2">
      <c r="B47" s="10" t="s">
        <v>376</v>
      </c>
      <c r="C47" s="62" t="str">
        <f>CONCATENATE('5.2'!D1," ",'5.2'!D2)</f>
        <v>Luftfartsolyckor med motordrivna luftfartyg efter typ av skada i Sverige oavsett nationalitet 2015–2016</v>
      </c>
    </row>
    <row r="48" spans="2:14" ht="12.75" customHeight="1" x14ac:dyDescent="0.2">
      <c r="B48" s="66"/>
      <c r="C48" s="79" t="str">
        <f>CONCATENATE('5.2'!D3," ",'5.2'!D4)</f>
        <v>Accidents to powered aircraft by injuries in Sweden irrespective of the nationality of the aircraft 2015–2016</v>
      </c>
    </row>
    <row r="49" spans="2:9" ht="12.75" customHeight="1" x14ac:dyDescent="0.2">
      <c r="B49" s="10" t="s">
        <v>399</v>
      </c>
      <c r="C49" s="62" t="str">
        <f>CONCATENATE('5.3'!D1," ",'5.3'!D2)</f>
        <v>Luftfartsolyckor med svenskregistrerade motordrivna luftfartyg efter flygsituation oavsett haveriplats 2015–2016</v>
      </c>
    </row>
    <row r="50" spans="2:9" ht="12.75" customHeight="1" x14ac:dyDescent="0.2">
      <c r="B50" s="66"/>
      <c r="C50" s="79" t="str">
        <f>CONCATENATE('5.3'!D3," ",'5.3'!D4)</f>
        <v>Accidents to Swedish-registered powered aircraft by flight phase irrespective of country of accident 2015–2016</v>
      </c>
    </row>
    <row r="51" spans="2:9" ht="12.75" customHeight="1" x14ac:dyDescent="0.2">
      <c r="B51" s="10" t="s">
        <v>401</v>
      </c>
      <c r="C51" s="62" t="str">
        <f>CONCATENATE('5.4'!D1," ",'5.4'!D2)</f>
        <v>Luftfartsolyckor med svenskregistrerade motordrivna luftfartyg efter typ av skada oavsett haveriplats 2015–2016</v>
      </c>
    </row>
    <row r="52" spans="2:9" ht="12.75" customHeight="1" x14ac:dyDescent="0.2">
      <c r="B52" s="66"/>
      <c r="C52" s="79" t="str">
        <f>CONCATENATE('5.4'!D3," ",'5.4'!D4)</f>
        <v>Accidents to Swedish-registered powered aircraft by injuries irrespective of country of accident 2015–2016</v>
      </c>
    </row>
    <row r="53" spans="2:9" ht="12.75" customHeight="1" x14ac:dyDescent="0.2">
      <c r="B53" s="10" t="s">
        <v>403</v>
      </c>
      <c r="C53" s="62" t="str">
        <f>'6'!D1</f>
        <v>Femårsöversikt</v>
      </c>
    </row>
    <row r="54" spans="2:9" ht="12.75" customHeight="1" x14ac:dyDescent="0.2">
      <c r="B54" s="66"/>
      <c r="C54" s="79" t="str">
        <f>'6'!D2</f>
        <v>Five-year summary</v>
      </c>
    </row>
    <row r="55" spans="2:9" ht="12.75" customHeight="1" x14ac:dyDescent="0.2">
      <c r="B55" s="10" t="s">
        <v>425</v>
      </c>
      <c r="C55" s="62" t="str">
        <f>'7'!B1</f>
        <v>Världsluftfartens utveckling 1975–2015 (linjefart), miljoner</v>
      </c>
      <c r="I55" s="98"/>
    </row>
    <row r="56" spans="2:9" ht="12.75" customHeight="1" x14ac:dyDescent="0.2">
      <c r="B56" s="66"/>
      <c r="C56" s="79" t="str">
        <f>'7'!B2</f>
        <v>Development of world scheduled revenue traffic 1975–2015, millions</v>
      </c>
      <c r="I56" s="98"/>
    </row>
    <row r="57" spans="2:9" ht="12.75" customHeight="1" x14ac:dyDescent="0.2">
      <c r="B57" s="10" t="s">
        <v>442</v>
      </c>
      <c r="C57" s="62" t="str">
        <f>Flygplatskarta!A1</f>
        <v>Flygplatser i Sverige där det under 2016 bedrevs linje- och/eller chartertrafik</v>
      </c>
    </row>
    <row r="58" spans="2:9" ht="12.75" customHeight="1" x14ac:dyDescent="0.2">
      <c r="C58" s="79" t="str">
        <f>Flygplatskarta!A2</f>
        <v>Swedish airports with scheduled and/or charter traffic in 2016</v>
      </c>
    </row>
    <row r="59" spans="2:9" ht="12.75" customHeight="1" x14ac:dyDescent="0.2">
      <c r="B59" s="10" t="s">
        <v>496</v>
      </c>
      <c r="C59" s="62" t="str">
        <f>Definitioner!A1</f>
        <v>Definitioner</v>
      </c>
    </row>
    <row r="60" spans="2:9" ht="12.75" customHeight="1" x14ac:dyDescent="0.2">
      <c r="C60" s="79" t="str">
        <f>Definitioner!A2</f>
        <v>Definitions</v>
      </c>
    </row>
    <row r="61" spans="2:9" ht="12.75" customHeight="1" x14ac:dyDescent="0.2">
      <c r="B61" s="10" t="s">
        <v>483</v>
      </c>
      <c r="C61" s="95" t="str">
        <f>Teckenförklaringar!A1</f>
        <v>Teckenförklaringar</v>
      </c>
    </row>
    <row r="62" spans="2:9" x14ac:dyDescent="0.2">
      <c r="C62" s="79" t="str">
        <f>Teckenförklaringar!A2</f>
        <v>Explanation of symbols</v>
      </c>
    </row>
  </sheetData>
  <hyperlinks>
    <hyperlink ref="B23" location="'4.1'!A1" display="Tabell 4.1"/>
    <hyperlink ref="B25" location="'4.2'!A1" display="Tabell 4.2"/>
    <hyperlink ref="B27" location="'4.3'!A1" display="Tabell 4.3"/>
    <hyperlink ref="B35" location="'4.7'!A1" display="Tabell 4.7"/>
    <hyperlink ref="B37" location="'4.8'!A1" display="Tabell 4.8"/>
    <hyperlink ref="B39" location="'4.9'!A1" display="Tabell 4.9"/>
    <hyperlink ref="B29" location="'4.4'!A1" display="Tabell 4.4"/>
    <hyperlink ref="B31" location="'4.5'!A1" display="Tabell 4.5"/>
    <hyperlink ref="B33" location="'4.6'!A1" display="Tabell 4.6"/>
    <hyperlink ref="B41" location="'4.10'!A1" display="Tabell 4.10"/>
    <hyperlink ref="B43" location="'4.11'!A1" display="Tabell 4.11"/>
    <hyperlink ref="B6" location="'1.1'!A1" display="Tabell 1.1"/>
    <hyperlink ref="B8" location="'1.2'!A1" display="Tabell 1.2"/>
    <hyperlink ref="B10" location="'1.3'!A1" display="Tabell 1.3"/>
    <hyperlink ref="B12" location="'2.1'!A1" display="Tabell 2.1"/>
    <hyperlink ref="B14" location="'2.2'!A1" display="Tabell 2.2"/>
    <hyperlink ref="B16" location="'2.3'!A1" display="Tabell 2.3"/>
    <hyperlink ref="B18" location="'2.4'!A1" display="Tabell 2.4"/>
    <hyperlink ref="B20" location="'3.1'!A1" display="Tabell 3.1"/>
    <hyperlink ref="B45" location="'5.1'!A1" display="Tabell 5.1"/>
    <hyperlink ref="B47" location="'5.2'!A1" display="Tabell 5.2"/>
    <hyperlink ref="B49" location="'5.3'!A1" display="Tabell 5.3"/>
    <hyperlink ref="B51" location="'5.4'!A1" display="Tabell 5.4"/>
    <hyperlink ref="B53" location="'6.1'!A1" display="Tabell 6"/>
    <hyperlink ref="B55" location="'7.1'!A1" display="Tabell 7"/>
    <hyperlink ref="B57" location="Flygplatskarta!A1" display="Flygplatskarta"/>
    <hyperlink ref="B61" location="Teckenförklaringar!A1" display="Teckenförklaringar"/>
    <hyperlink ref="B59" location="Definitioner!A1" display="Definitioner"/>
    <hyperlink ref="B4" location="Flygplatskarta!A1" display="Flygplatskarta"/>
  </hyperlinks>
  <pageMargins left="0.7" right="0.7" top="0.75" bottom="0.75" header="0.3" footer="0.3"/>
  <pageSetup paperSize="9" scale="8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0"/>
  <sheetViews>
    <sheetView showGridLines="0" zoomScaleNormal="100" zoomScaleSheetLayoutView="100" workbookViewId="0">
      <selection activeCell="T1" sqref="T1"/>
    </sheetView>
  </sheetViews>
  <sheetFormatPr defaultRowHeight="12" x14ac:dyDescent="0.2"/>
  <cols>
    <col min="1" max="1" width="1.7109375" style="69" customWidth="1"/>
    <col min="2" max="2" width="1.5703125" style="69" customWidth="1"/>
    <col min="3" max="3" width="11.42578125" style="69" customWidth="1"/>
    <col min="4" max="4" width="1.28515625" style="69" customWidth="1"/>
    <col min="5" max="5" width="5.5703125" style="69" customWidth="1"/>
    <col min="6" max="6" width="6.42578125" style="69" bestFit="1" customWidth="1"/>
    <col min="7" max="7" width="1" style="69" customWidth="1"/>
    <col min="8" max="8" width="8.5703125" style="69" customWidth="1"/>
    <col min="9" max="9" width="0.5703125" style="69" customWidth="1"/>
    <col min="10" max="10" width="8.5703125" style="69" customWidth="1"/>
    <col min="11" max="11" width="0.5703125" style="69" customWidth="1"/>
    <col min="12" max="12" width="7.7109375" style="69" customWidth="1"/>
    <col min="13" max="13" width="0.5703125" style="69" customWidth="1"/>
    <col min="14" max="14" width="8.5703125" style="69" customWidth="1"/>
    <col min="15" max="15" width="0.5703125" style="69" customWidth="1"/>
    <col min="16" max="16" width="9.42578125" style="69" customWidth="1"/>
    <col min="17" max="17" width="0.5703125" style="69" customWidth="1"/>
    <col min="18" max="18" width="7.7109375" style="69" customWidth="1"/>
    <col min="19" max="19" width="0.5703125" style="69" customWidth="1"/>
    <col min="20" max="20" width="8.5703125" style="69" customWidth="1"/>
    <col min="21" max="16384" width="9.140625" style="69"/>
  </cols>
  <sheetData>
    <row r="1" spans="1:21" s="62" customFormat="1" ht="12.75" customHeight="1" x14ac:dyDescent="0.2">
      <c r="A1" s="1" t="s">
        <v>74</v>
      </c>
      <c r="B1" s="1"/>
      <c r="C1" s="1"/>
      <c r="D1" s="1" t="s">
        <v>618</v>
      </c>
      <c r="E1" s="1"/>
      <c r="F1" s="1"/>
      <c r="G1" s="1"/>
      <c r="H1" s="1"/>
      <c r="I1" s="1"/>
      <c r="J1" s="1"/>
      <c r="K1" s="1"/>
      <c r="L1" s="1"/>
      <c r="M1" s="1"/>
      <c r="N1" s="1"/>
      <c r="O1" s="1"/>
      <c r="P1" s="1"/>
      <c r="Q1" s="1"/>
      <c r="R1" s="1"/>
      <c r="S1" s="1"/>
      <c r="T1" s="1"/>
    </row>
    <row r="2" spans="1:21" s="62" customFormat="1" ht="12.75" customHeight="1" x14ac:dyDescent="0.2">
      <c r="A2" s="1"/>
      <c r="B2" s="1"/>
      <c r="C2" s="1"/>
      <c r="D2" s="1" t="s">
        <v>715</v>
      </c>
      <c r="E2" s="1"/>
      <c r="F2" s="1"/>
      <c r="G2" s="1"/>
      <c r="H2" s="1"/>
      <c r="I2" s="1"/>
      <c r="J2" s="1"/>
      <c r="K2" s="1"/>
      <c r="L2" s="1"/>
      <c r="M2" s="1"/>
      <c r="N2" s="1"/>
      <c r="O2" s="1"/>
      <c r="P2" s="1"/>
      <c r="Q2" s="1"/>
      <c r="R2" s="1"/>
      <c r="S2" s="1"/>
      <c r="T2" s="1"/>
    </row>
    <row r="3" spans="1:21" s="63" customFormat="1" ht="12.75" customHeight="1" x14ac:dyDescent="0.2">
      <c r="A3" s="3"/>
      <c r="B3" s="3"/>
      <c r="C3" s="3"/>
      <c r="D3" s="3" t="s">
        <v>619</v>
      </c>
      <c r="E3" s="3"/>
      <c r="F3" s="3"/>
      <c r="G3" s="3"/>
      <c r="H3" s="3"/>
      <c r="I3" s="3"/>
      <c r="J3" s="3"/>
      <c r="K3" s="3"/>
      <c r="L3" s="3"/>
      <c r="M3" s="3"/>
      <c r="N3" s="3"/>
      <c r="O3" s="3"/>
      <c r="P3" s="3"/>
      <c r="Q3" s="3"/>
      <c r="R3" s="3"/>
      <c r="S3" s="3"/>
      <c r="T3" s="3"/>
    </row>
    <row r="4" spans="1:21" s="63" customFormat="1" ht="12.75" customHeight="1" x14ac:dyDescent="0.2">
      <c r="A4" s="3"/>
      <c r="B4" s="3"/>
      <c r="C4" s="3"/>
      <c r="D4" s="3" t="s">
        <v>716</v>
      </c>
      <c r="E4" s="3"/>
      <c r="F4" s="3"/>
      <c r="G4" s="3"/>
      <c r="H4" s="3"/>
      <c r="I4" s="3"/>
      <c r="J4" s="3"/>
      <c r="K4" s="3"/>
      <c r="L4" s="3"/>
      <c r="M4" s="3"/>
      <c r="N4" s="3"/>
      <c r="O4" s="3"/>
      <c r="P4" s="3"/>
      <c r="Q4" s="3"/>
      <c r="R4" s="3"/>
      <c r="S4" s="3"/>
      <c r="T4" s="3"/>
    </row>
    <row r="5" spans="1:21" ht="12.75" customHeight="1" x14ac:dyDescent="0.2">
      <c r="A5" s="11"/>
      <c r="B5" s="11"/>
      <c r="C5" s="11"/>
      <c r="D5" s="11"/>
      <c r="E5" s="11"/>
      <c r="F5" s="11"/>
      <c r="G5" s="11"/>
      <c r="H5" s="11"/>
      <c r="I5" s="11"/>
      <c r="J5" s="11"/>
      <c r="K5" s="11"/>
      <c r="L5" s="11"/>
      <c r="M5" s="11"/>
      <c r="N5" s="11"/>
      <c r="O5" s="11"/>
      <c r="P5" s="11"/>
      <c r="Q5" s="11"/>
      <c r="R5" s="11"/>
      <c r="S5" s="11"/>
      <c r="T5" s="11"/>
    </row>
    <row r="6" spans="1:21" ht="12.75" customHeight="1" x14ac:dyDescent="0.2">
      <c r="A6" s="80" t="s">
        <v>20</v>
      </c>
      <c r="B6" s="2"/>
      <c r="C6" s="2"/>
      <c r="D6" s="2"/>
      <c r="E6" s="2"/>
      <c r="F6" s="2" t="s">
        <v>21</v>
      </c>
      <c r="G6" s="2"/>
      <c r="H6" s="2" t="s">
        <v>21</v>
      </c>
      <c r="I6" s="2"/>
      <c r="J6" s="2" t="s">
        <v>53</v>
      </c>
      <c r="K6" s="2"/>
      <c r="L6" s="2"/>
      <c r="M6" s="2"/>
      <c r="N6" s="2"/>
      <c r="O6" s="2"/>
      <c r="P6" s="2" t="s">
        <v>54</v>
      </c>
      <c r="Q6" s="2"/>
      <c r="R6" s="2"/>
      <c r="S6" s="2"/>
      <c r="T6" s="2"/>
    </row>
    <row r="7" spans="1:21" s="70" customFormat="1" ht="12.75" customHeight="1" x14ac:dyDescent="0.2">
      <c r="A7" s="80" t="s">
        <v>24</v>
      </c>
      <c r="B7" s="2"/>
      <c r="C7" s="2"/>
      <c r="D7" s="2"/>
      <c r="E7" s="2"/>
      <c r="F7" s="2" t="s">
        <v>10</v>
      </c>
      <c r="G7" s="2"/>
      <c r="H7" s="2" t="s">
        <v>10</v>
      </c>
      <c r="I7" s="2"/>
      <c r="J7" s="12" t="s">
        <v>55</v>
      </c>
      <c r="K7" s="12"/>
      <c r="L7" s="12"/>
      <c r="M7" s="12"/>
      <c r="N7" s="12"/>
      <c r="O7" s="2"/>
      <c r="P7" s="12" t="s">
        <v>56</v>
      </c>
      <c r="Q7" s="12"/>
      <c r="R7" s="12"/>
      <c r="S7" s="12"/>
      <c r="T7" s="12"/>
    </row>
    <row r="8" spans="1:21" ht="12.75" customHeight="1" x14ac:dyDescent="0.2">
      <c r="A8" s="80"/>
      <c r="B8" s="2"/>
      <c r="C8" s="2"/>
      <c r="D8" s="2"/>
      <c r="E8" s="2"/>
      <c r="F8" s="2"/>
      <c r="G8" s="2"/>
      <c r="H8" s="2"/>
      <c r="I8" s="2"/>
      <c r="J8" s="2" t="s">
        <v>144</v>
      </c>
      <c r="K8" s="2"/>
      <c r="L8" s="2" t="s">
        <v>718</v>
      </c>
      <c r="M8" s="2"/>
      <c r="N8" s="2" t="s">
        <v>7</v>
      </c>
      <c r="O8" s="2"/>
      <c r="P8" s="2" t="s">
        <v>144</v>
      </c>
      <c r="Q8" s="2"/>
      <c r="R8" s="2" t="s">
        <v>718</v>
      </c>
      <c r="S8" s="2"/>
      <c r="T8" s="2" t="s">
        <v>7</v>
      </c>
      <c r="U8" s="67"/>
    </row>
    <row r="9" spans="1:21" s="70" customFormat="1" ht="12.75" customHeight="1" x14ac:dyDescent="0.2">
      <c r="A9" s="80"/>
      <c r="B9" s="2"/>
      <c r="C9" s="2"/>
      <c r="D9" s="2"/>
      <c r="E9" s="2"/>
      <c r="F9" s="12"/>
      <c r="G9" s="12"/>
      <c r="H9" s="12"/>
      <c r="I9" s="12"/>
      <c r="J9" s="12" t="s">
        <v>719</v>
      </c>
      <c r="K9" s="12"/>
      <c r="L9" s="12" t="s">
        <v>720</v>
      </c>
      <c r="M9" s="12"/>
      <c r="N9" s="12" t="s">
        <v>10</v>
      </c>
      <c r="O9" s="12"/>
      <c r="P9" s="12" t="s">
        <v>719</v>
      </c>
      <c r="Q9" s="12"/>
      <c r="R9" s="12" t="s">
        <v>720</v>
      </c>
      <c r="S9" s="12"/>
      <c r="T9" s="12" t="s">
        <v>10</v>
      </c>
    </row>
    <row r="10" spans="1:21" ht="12.75" customHeight="1" x14ac:dyDescent="0.2">
      <c r="A10" s="116"/>
      <c r="B10" s="12"/>
      <c r="C10" s="12"/>
      <c r="D10" s="12"/>
      <c r="E10" s="12"/>
      <c r="F10" s="12">
        <v>2015</v>
      </c>
      <c r="G10" s="12"/>
      <c r="H10" s="12">
        <v>2016</v>
      </c>
      <c r="I10" s="12"/>
      <c r="J10" s="12">
        <v>2016</v>
      </c>
      <c r="K10" s="12"/>
      <c r="L10" s="12">
        <v>2016</v>
      </c>
      <c r="M10" s="12"/>
      <c r="N10" s="12">
        <v>2016</v>
      </c>
      <c r="O10" s="12"/>
      <c r="P10" s="12">
        <v>2016</v>
      </c>
      <c r="Q10" s="12"/>
      <c r="R10" s="12">
        <v>2016</v>
      </c>
      <c r="S10" s="12"/>
      <c r="T10" s="12">
        <v>2016</v>
      </c>
      <c r="U10" s="76"/>
    </row>
    <row r="11" spans="1:21" ht="12.75" customHeight="1" x14ac:dyDescent="0.2">
      <c r="A11" s="80"/>
      <c r="B11" s="2"/>
      <c r="C11" s="2"/>
      <c r="D11" s="2"/>
      <c r="E11" s="2"/>
      <c r="F11" s="2"/>
      <c r="G11" s="2"/>
      <c r="H11" s="2"/>
      <c r="I11" s="2"/>
      <c r="J11" s="2"/>
      <c r="K11" s="2"/>
      <c r="L11" s="2"/>
      <c r="M11" s="2"/>
      <c r="N11" s="2"/>
      <c r="O11" s="2"/>
      <c r="P11" s="2"/>
      <c r="Q11" s="2"/>
      <c r="R11" s="2"/>
      <c r="S11" s="2"/>
      <c r="T11" s="2"/>
      <c r="U11" s="76"/>
    </row>
    <row r="12" spans="1:21" ht="12.75" customHeight="1" x14ac:dyDescent="0.2">
      <c r="A12" s="80" t="s">
        <v>41</v>
      </c>
      <c r="B12" s="3"/>
      <c r="C12" s="2"/>
      <c r="D12" s="2"/>
      <c r="E12" s="2"/>
      <c r="F12" s="23" t="s">
        <v>527</v>
      </c>
      <c r="G12" s="14"/>
      <c r="H12" s="23" t="s">
        <v>527</v>
      </c>
      <c r="I12" s="169"/>
      <c r="J12" s="23" t="s">
        <v>527</v>
      </c>
      <c r="K12" s="169"/>
      <c r="L12" s="23" t="s">
        <v>527</v>
      </c>
      <c r="M12" s="169"/>
      <c r="N12" s="23" t="s">
        <v>527</v>
      </c>
      <c r="O12" s="169"/>
      <c r="P12" s="23" t="s">
        <v>527</v>
      </c>
      <c r="Q12" s="169"/>
      <c r="R12" s="23" t="s">
        <v>527</v>
      </c>
      <c r="S12" s="169"/>
      <c r="T12" s="23" t="s">
        <v>527</v>
      </c>
      <c r="U12" s="76"/>
    </row>
    <row r="13" spans="1:21" ht="12.75" customHeight="1" x14ac:dyDescent="0.2">
      <c r="A13" s="80" t="s">
        <v>42</v>
      </c>
      <c r="B13" s="3"/>
      <c r="C13" s="2"/>
      <c r="D13" s="2"/>
      <c r="E13" s="2"/>
      <c r="F13" s="23" t="s">
        <v>527</v>
      </c>
      <c r="G13" s="14"/>
      <c r="H13" s="23" t="s">
        <v>527</v>
      </c>
      <c r="I13" s="169"/>
      <c r="J13" s="23" t="s">
        <v>527</v>
      </c>
      <c r="K13" s="169"/>
      <c r="L13" s="23" t="s">
        <v>527</v>
      </c>
      <c r="M13" s="169"/>
      <c r="N13" s="23" t="s">
        <v>527</v>
      </c>
      <c r="O13" s="169"/>
      <c r="P13" s="23" t="s">
        <v>527</v>
      </c>
      <c r="Q13" s="169"/>
      <c r="R13" s="23" t="s">
        <v>527</v>
      </c>
      <c r="S13" s="169"/>
      <c r="T13" s="23" t="s">
        <v>527</v>
      </c>
      <c r="U13" s="76"/>
    </row>
    <row r="14" spans="1:21" ht="12.75" customHeight="1" x14ac:dyDescent="0.2">
      <c r="A14" s="80" t="s">
        <v>43</v>
      </c>
      <c r="B14" s="3"/>
      <c r="C14" s="2"/>
      <c r="D14" s="2"/>
      <c r="E14" s="2"/>
      <c r="F14" s="23">
        <v>413</v>
      </c>
      <c r="G14" s="14"/>
      <c r="H14" s="169">
        <v>397</v>
      </c>
      <c r="I14" s="169"/>
      <c r="J14" s="23" t="s">
        <v>527</v>
      </c>
      <c r="K14" s="169"/>
      <c r="L14" s="23" t="s">
        <v>527</v>
      </c>
      <c r="M14" s="169"/>
      <c r="N14" s="23" t="s">
        <v>527</v>
      </c>
      <c r="O14" s="169"/>
      <c r="P14" s="171">
        <v>222</v>
      </c>
      <c r="Q14" s="169"/>
      <c r="R14" s="171">
        <v>175</v>
      </c>
      <c r="S14" s="169"/>
      <c r="T14" s="169">
        <f>P14+R14</f>
        <v>397</v>
      </c>
      <c r="U14" s="76"/>
    </row>
    <row r="15" spans="1:21" ht="12.75" customHeight="1" x14ac:dyDescent="0.2">
      <c r="A15" s="80" t="s">
        <v>122</v>
      </c>
      <c r="B15" s="2"/>
      <c r="C15" s="2"/>
      <c r="D15" s="2"/>
      <c r="E15" s="2"/>
      <c r="F15" s="23">
        <v>1574</v>
      </c>
      <c r="G15" s="170"/>
      <c r="H15" s="169">
        <f>N15+T15</f>
        <v>1290</v>
      </c>
      <c r="I15" s="169"/>
      <c r="J15" s="169">
        <v>13</v>
      </c>
      <c r="K15" s="169"/>
      <c r="L15" s="169">
        <v>8</v>
      </c>
      <c r="M15" s="169"/>
      <c r="N15" s="169">
        <f>J15+L15</f>
        <v>21</v>
      </c>
      <c r="O15" s="169"/>
      <c r="P15" s="172">
        <v>544</v>
      </c>
      <c r="Q15" s="169"/>
      <c r="R15" s="172">
        <v>725</v>
      </c>
      <c r="S15" s="169"/>
      <c r="T15" s="169">
        <f>P15+R15</f>
        <v>1269</v>
      </c>
      <c r="U15" s="76"/>
    </row>
    <row r="16" spans="1:21" ht="12.75" customHeight="1" x14ac:dyDescent="0.2">
      <c r="A16" s="80" t="s">
        <v>123</v>
      </c>
      <c r="B16" s="3"/>
      <c r="C16" s="2"/>
      <c r="D16" s="2"/>
      <c r="E16" s="2"/>
      <c r="F16" s="23">
        <v>3</v>
      </c>
      <c r="G16" s="14"/>
      <c r="H16" s="23" t="s">
        <v>527</v>
      </c>
      <c r="I16" s="169"/>
      <c r="J16" s="23" t="s">
        <v>527</v>
      </c>
      <c r="K16" s="169"/>
      <c r="L16" s="23" t="s">
        <v>527</v>
      </c>
      <c r="M16" s="169"/>
      <c r="N16" s="23" t="s">
        <v>527</v>
      </c>
      <c r="O16" s="169"/>
      <c r="P16" s="23" t="s">
        <v>527</v>
      </c>
      <c r="Q16" s="169"/>
      <c r="R16" s="23" t="s">
        <v>527</v>
      </c>
      <c r="S16" s="169"/>
      <c r="T16" s="23" t="s">
        <v>527</v>
      </c>
      <c r="U16" s="76"/>
    </row>
    <row r="17" spans="1:21" ht="12.75" customHeight="1" x14ac:dyDescent="0.2">
      <c r="A17" s="80" t="s">
        <v>44</v>
      </c>
      <c r="B17" s="3"/>
      <c r="C17" s="2"/>
      <c r="D17" s="2"/>
      <c r="E17" s="2"/>
      <c r="F17" s="23" t="s">
        <v>527</v>
      </c>
      <c r="G17" s="14"/>
      <c r="H17" s="23" t="s">
        <v>527</v>
      </c>
      <c r="I17" s="169"/>
      <c r="J17" s="23" t="s">
        <v>527</v>
      </c>
      <c r="K17" s="169"/>
      <c r="L17" s="23" t="s">
        <v>527</v>
      </c>
      <c r="M17" s="169"/>
      <c r="N17" s="23" t="s">
        <v>527</v>
      </c>
      <c r="O17" s="169"/>
      <c r="P17" s="23" t="s">
        <v>527</v>
      </c>
      <c r="Q17" s="169"/>
      <c r="R17" s="23" t="s">
        <v>527</v>
      </c>
      <c r="S17" s="169"/>
      <c r="T17" s="23" t="s">
        <v>527</v>
      </c>
      <c r="U17" s="76"/>
    </row>
    <row r="18" spans="1:21" ht="12.75" customHeight="1" x14ac:dyDescent="0.2">
      <c r="A18" s="80" t="s">
        <v>45</v>
      </c>
      <c r="B18" s="2"/>
      <c r="C18" s="2"/>
      <c r="D18" s="2"/>
      <c r="E18" s="2"/>
      <c r="F18" s="23" t="s">
        <v>527</v>
      </c>
      <c r="G18" s="14"/>
      <c r="H18" s="23" t="s">
        <v>527</v>
      </c>
      <c r="I18" s="169"/>
      <c r="J18" s="23" t="s">
        <v>527</v>
      </c>
      <c r="K18" s="169"/>
      <c r="L18" s="23" t="s">
        <v>527</v>
      </c>
      <c r="M18" s="169"/>
      <c r="N18" s="23" t="s">
        <v>527</v>
      </c>
      <c r="O18" s="169"/>
      <c r="P18" s="23" t="s">
        <v>527</v>
      </c>
      <c r="Q18" s="169"/>
      <c r="R18" s="23" t="s">
        <v>527</v>
      </c>
      <c r="S18" s="169"/>
      <c r="T18" s="23" t="s">
        <v>527</v>
      </c>
      <c r="U18" s="76"/>
    </row>
    <row r="19" spans="1:21" ht="12.75" customHeight="1" x14ac:dyDescent="0.2">
      <c r="A19" s="80" t="s">
        <v>133</v>
      </c>
      <c r="B19" s="3"/>
      <c r="C19" s="2"/>
      <c r="D19" s="2"/>
      <c r="E19" s="2"/>
      <c r="F19" s="23" t="s">
        <v>527</v>
      </c>
      <c r="G19" s="14"/>
      <c r="H19" s="23" t="s">
        <v>527</v>
      </c>
      <c r="I19" s="169"/>
      <c r="J19" s="23" t="s">
        <v>527</v>
      </c>
      <c r="K19" s="169"/>
      <c r="L19" s="23" t="s">
        <v>527</v>
      </c>
      <c r="M19" s="169"/>
      <c r="N19" s="23" t="s">
        <v>527</v>
      </c>
      <c r="O19" s="169"/>
      <c r="P19" s="23" t="s">
        <v>527</v>
      </c>
      <c r="Q19" s="169"/>
      <c r="R19" s="23" t="s">
        <v>527</v>
      </c>
      <c r="S19" s="169"/>
      <c r="T19" s="23" t="s">
        <v>527</v>
      </c>
      <c r="U19" s="76"/>
    </row>
    <row r="20" spans="1:21" ht="12.75" customHeight="1" x14ac:dyDescent="0.2">
      <c r="A20" s="80" t="s">
        <v>32</v>
      </c>
      <c r="B20" s="2"/>
      <c r="C20" s="2"/>
      <c r="D20" s="2"/>
      <c r="E20" s="2"/>
      <c r="F20" s="23">
        <v>849</v>
      </c>
      <c r="G20" s="14"/>
      <c r="H20" s="169">
        <v>765</v>
      </c>
      <c r="I20" s="169"/>
      <c r="J20" s="23" t="s">
        <v>527</v>
      </c>
      <c r="K20" s="169"/>
      <c r="L20" s="23" t="s">
        <v>527</v>
      </c>
      <c r="M20" s="169"/>
      <c r="N20" s="23" t="s">
        <v>527</v>
      </c>
      <c r="O20" s="169"/>
      <c r="P20" s="172">
        <v>337</v>
      </c>
      <c r="Q20" s="169"/>
      <c r="R20" s="172">
        <v>428</v>
      </c>
      <c r="S20" s="169"/>
      <c r="T20" s="169">
        <f>P20+R20</f>
        <v>765</v>
      </c>
      <c r="U20" s="76"/>
    </row>
    <row r="21" spans="1:21" ht="12.75" customHeight="1" x14ac:dyDescent="0.2">
      <c r="A21" s="80" t="s">
        <v>33</v>
      </c>
      <c r="B21" s="2"/>
      <c r="C21" s="2"/>
      <c r="D21" s="2"/>
      <c r="E21" s="2"/>
      <c r="F21" s="23" t="s">
        <v>527</v>
      </c>
      <c r="G21" s="14"/>
      <c r="H21" s="23" t="s">
        <v>527</v>
      </c>
      <c r="I21" s="169"/>
      <c r="J21" s="23" t="s">
        <v>527</v>
      </c>
      <c r="K21" s="169"/>
      <c r="L21" s="23" t="s">
        <v>527</v>
      </c>
      <c r="M21" s="169"/>
      <c r="N21" s="23" t="s">
        <v>527</v>
      </c>
      <c r="O21" s="169"/>
      <c r="P21" s="23" t="s">
        <v>527</v>
      </c>
      <c r="Q21" s="169"/>
      <c r="R21" s="23" t="s">
        <v>527</v>
      </c>
      <c r="S21" s="169"/>
      <c r="T21" s="23" t="s">
        <v>527</v>
      </c>
      <c r="U21" s="76"/>
    </row>
    <row r="22" spans="1:21" ht="12.75" customHeight="1" x14ac:dyDescent="0.2">
      <c r="A22" s="80" t="s">
        <v>34</v>
      </c>
      <c r="B22" s="2"/>
      <c r="C22" s="2"/>
      <c r="D22" s="2"/>
      <c r="E22" s="2"/>
      <c r="F22" s="23" t="s">
        <v>527</v>
      </c>
      <c r="G22" s="170"/>
      <c r="H22" s="23" t="s">
        <v>527</v>
      </c>
      <c r="I22" s="169"/>
      <c r="J22" s="23" t="s">
        <v>527</v>
      </c>
      <c r="K22" s="169"/>
      <c r="L22" s="23" t="s">
        <v>527</v>
      </c>
      <c r="M22" s="169"/>
      <c r="N22" s="23" t="s">
        <v>527</v>
      </c>
      <c r="O22" s="169"/>
      <c r="P22" s="23" t="s">
        <v>527</v>
      </c>
      <c r="Q22" s="169"/>
      <c r="R22" s="23" t="s">
        <v>527</v>
      </c>
      <c r="S22" s="169"/>
      <c r="T22" s="23" t="s">
        <v>527</v>
      </c>
      <c r="U22" s="76"/>
    </row>
    <row r="23" spans="1:21" ht="12.75" customHeight="1" x14ac:dyDescent="0.2">
      <c r="A23" s="80" t="s">
        <v>35</v>
      </c>
      <c r="B23" s="2"/>
      <c r="C23" s="2"/>
      <c r="D23" s="2"/>
      <c r="E23" s="2"/>
      <c r="F23" s="23">
        <v>304</v>
      </c>
      <c r="G23" s="14"/>
      <c r="H23" s="169">
        <f>N23+T23</f>
        <v>283</v>
      </c>
      <c r="I23" s="169"/>
      <c r="J23" s="23">
        <v>1</v>
      </c>
      <c r="K23" s="169"/>
      <c r="L23" s="23" t="s">
        <v>527</v>
      </c>
      <c r="M23" s="169"/>
      <c r="N23" s="169">
        <v>1</v>
      </c>
      <c r="O23" s="169"/>
      <c r="P23" s="172">
        <v>167</v>
      </c>
      <c r="Q23" s="169"/>
      <c r="R23" s="172">
        <v>115</v>
      </c>
      <c r="S23" s="169"/>
      <c r="T23" s="169">
        <f>P23+R23</f>
        <v>282</v>
      </c>
      <c r="U23" s="76"/>
    </row>
    <row r="24" spans="1:21" ht="12.75" customHeight="1" x14ac:dyDescent="0.2">
      <c r="A24" s="80" t="s">
        <v>98</v>
      </c>
      <c r="B24" s="3"/>
      <c r="C24" s="2"/>
      <c r="D24" s="2"/>
      <c r="E24" s="2"/>
      <c r="F24" s="23" t="s">
        <v>527</v>
      </c>
      <c r="G24" s="14"/>
      <c r="H24" s="23" t="s">
        <v>527</v>
      </c>
      <c r="I24" s="169"/>
      <c r="J24" s="23" t="s">
        <v>527</v>
      </c>
      <c r="K24" s="169"/>
      <c r="L24" s="23" t="s">
        <v>527</v>
      </c>
      <c r="M24" s="169"/>
      <c r="N24" s="23" t="s">
        <v>527</v>
      </c>
      <c r="O24" s="169"/>
      <c r="P24" s="23" t="s">
        <v>527</v>
      </c>
      <c r="Q24" s="169"/>
      <c r="R24" s="23" t="s">
        <v>527</v>
      </c>
      <c r="S24" s="169"/>
      <c r="T24" s="23" t="s">
        <v>527</v>
      </c>
      <c r="U24" s="76"/>
    </row>
    <row r="25" spans="1:21" ht="12.75" customHeight="1" x14ac:dyDescent="0.2">
      <c r="A25" s="80" t="s">
        <v>46</v>
      </c>
      <c r="B25" s="3"/>
      <c r="C25" s="2"/>
      <c r="D25" s="2"/>
      <c r="E25" s="2"/>
      <c r="F25" s="23" t="s">
        <v>527</v>
      </c>
      <c r="G25" s="14"/>
      <c r="H25" s="23" t="s">
        <v>527</v>
      </c>
      <c r="I25" s="169"/>
      <c r="J25" s="23" t="s">
        <v>527</v>
      </c>
      <c r="K25" s="169"/>
      <c r="L25" s="23" t="s">
        <v>527</v>
      </c>
      <c r="M25" s="169"/>
      <c r="N25" s="23" t="s">
        <v>527</v>
      </c>
      <c r="O25" s="169"/>
      <c r="P25" s="23" t="s">
        <v>527</v>
      </c>
      <c r="Q25" s="169"/>
      <c r="R25" s="23" t="s">
        <v>527</v>
      </c>
      <c r="S25" s="169"/>
      <c r="T25" s="23" t="s">
        <v>527</v>
      </c>
      <c r="U25" s="76"/>
    </row>
    <row r="26" spans="1:21" ht="12.75" customHeight="1" x14ac:dyDescent="0.2">
      <c r="A26" s="80" t="s">
        <v>134</v>
      </c>
      <c r="B26" s="3"/>
      <c r="C26" s="2"/>
      <c r="D26" s="2"/>
      <c r="E26" s="2"/>
      <c r="F26" s="23" t="s">
        <v>527</v>
      </c>
      <c r="G26" s="14"/>
      <c r="H26" s="23" t="s">
        <v>527</v>
      </c>
      <c r="I26" s="169"/>
      <c r="J26" s="23" t="s">
        <v>527</v>
      </c>
      <c r="K26" s="169"/>
      <c r="L26" s="23" t="s">
        <v>527</v>
      </c>
      <c r="M26" s="169"/>
      <c r="N26" s="23" t="s">
        <v>527</v>
      </c>
      <c r="O26" s="169"/>
      <c r="P26" s="23" t="s">
        <v>527</v>
      </c>
      <c r="Q26" s="169"/>
      <c r="R26" s="23" t="s">
        <v>527</v>
      </c>
      <c r="S26" s="169"/>
      <c r="T26" s="23" t="s">
        <v>527</v>
      </c>
      <c r="U26" s="76"/>
    </row>
    <row r="27" spans="1:21" ht="12.75" customHeight="1" x14ac:dyDescent="0.2">
      <c r="A27" s="80" t="s">
        <v>517</v>
      </c>
      <c r="B27" s="2"/>
      <c r="C27" s="2"/>
      <c r="D27" s="2"/>
      <c r="E27" s="2"/>
      <c r="F27" s="23">
        <v>1018</v>
      </c>
      <c r="G27" s="14"/>
      <c r="H27" s="169">
        <v>1044</v>
      </c>
      <c r="I27" s="169"/>
      <c r="J27" s="23" t="s">
        <v>527</v>
      </c>
      <c r="K27" s="169"/>
      <c r="L27" s="23" t="s">
        <v>527</v>
      </c>
      <c r="M27" s="169"/>
      <c r="N27" s="23" t="s">
        <v>527</v>
      </c>
      <c r="O27" s="169"/>
      <c r="P27" s="171">
        <v>622</v>
      </c>
      <c r="Q27" s="169"/>
      <c r="R27" s="171">
        <v>422</v>
      </c>
      <c r="S27" s="169"/>
      <c r="T27" s="169">
        <f>P27+R27</f>
        <v>1044</v>
      </c>
      <c r="U27" s="76"/>
    </row>
    <row r="28" spans="1:21" ht="12.75" customHeight="1" x14ac:dyDescent="0.2">
      <c r="A28" s="80" t="s">
        <v>47</v>
      </c>
      <c r="B28" s="3"/>
      <c r="C28" s="2"/>
      <c r="D28" s="2"/>
      <c r="E28" s="2"/>
      <c r="F28" s="23" t="s">
        <v>527</v>
      </c>
      <c r="G28" s="14"/>
      <c r="H28" s="23" t="s">
        <v>527</v>
      </c>
      <c r="I28" s="169"/>
      <c r="J28" s="23" t="s">
        <v>527</v>
      </c>
      <c r="K28" s="2"/>
      <c r="L28" s="23" t="s">
        <v>527</v>
      </c>
      <c r="M28" s="2"/>
      <c r="N28" s="23" t="s">
        <v>527</v>
      </c>
      <c r="O28" s="2"/>
      <c r="P28" s="23" t="s">
        <v>527</v>
      </c>
      <c r="Q28" s="2"/>
      <c r="R28" s="23" t="s">
        <v>527</v>
      </c>
      <c r="S28" s="2"/>
      <c r="T28" s="23" t="s">
        <v>527</v>
      </c>
      <c r="U28" s="76"/>
    </row>
    <row r="29" spans="1:21" ht="12.75" customHeight="1" x14ac:dyDescent="0.2">
      <c r="A29" s="80" t="s">
        <v>121</v>
      </c>
      <c r="B29" s="2"/>
      <c r="C29" s="2"/>
      <c r="D29" s="2"/>
      <c r="E29" s="2"/>
      <c r="F29" s="23">
        <v>1965</v>
      </c>
      <c r="G29" s="14"/>
      <c r="H29" s="169">
        <f>N29+T29</f>
        <v>1998</v>
      </c>
      <c r="I29" s="169"/>
      <c r="J29" s="23">
        <v>1</v>
      </c>
      <c r="K29" s="169"/>
      <c r="L29" s="23">
        <v>8</v>
      </c>
      <c r="M29" s="169"/>
      <c r="N29" s="169">
        <f>J29+L29</f>
        <v>9</v>
      </c>
      <c r="O29" s="169"/>
      <c r="P29" s="172">
        <v>916</v>
      </c>
      <c r="Q29" s="169"/>
      <c r="R29" s="172">
        <v>1073</v>
      </c>
      <c r="S29" s="169"/>
      <c r="T29" s="169">
        <f>P29+R29</f>
        <v>1989</v>
      </c>
      <c r="U29" s="76"/>
    </row>
    <row r="30" spans="1:21" ht="12.75" customHeight="1" x14ac:dyDescent="0.2">
      <c r="A30" s="80" t="s">
        <v>99</v>
      </c>
      <c r="B30" s="3"/>
      <c r="C30" s="2"/>
      <c r="D30" s="2"/>
      <c r="E30" s="2"/>
      <c r="F30" s="23" t="s">
        <v>527</v>
      </c>
      <c r="G30" s="14"/>
      <c r="H30" s="23" t="s">
        <v>527</v>
      </c>
      <c r="I30" s="169"/>
      <c r="J30" s="23" t="s">
        <v>527</v>
      </c>
      <c r="K30" s="169"/>
      <c r="L30" s="23" t="s">
        <v>527</v>
      </c>
      <c r="M30" s="169"/>
      <c r="N30" s="23" t="s">
        <v>527</v>
      </c>
      <c r="O30" s="169"/>
      <c r="P30" s="23" t="s">
        <v>527</v>
      </c>
      <c r="Q30" s="169"/>
      <c r="R30" s="23" t="s">
        <v>527</v>
      </c>
      <c r="S30" s="169"/>
      <c r="T30" s="23" t="s">
        <v>527</v>
      </c>
      <c r="U30" s="76"/>
    </row>
    <row r="31" spans="1:21" ht="12.75" customHeight="1" x14ac:dyDescent="0.2">
      <c r="A31" s="80" t="s">
        <v>100</v>
      </c>
      <c r="B31" s="2"/>
      <c r="C31" s="2"/>
      <c r="D31" s="2"/>
      <c r="E31" s="2"/>
      <c r="F31" s="23" t="s">
        <v>527</v>
      </c>
      <c r="G31" s="14"/>
      <c r="H31" s="23" t="s">
        <v>527</v>
      </c>
      <c r="I31" s="169"/>
      <c r="J31" s="23" t="s">
        <v>527</v>
      </c>
      <c r="K31" s="169"/>
      <c r="L31" s="23" t="s">
        <v>527</v>
      </c>
      <c r="M31" s="169"/>
      <c r="N31" s="23" t="s">
        <v>527</v>
      </c>
      <c r="O31" s="169"/>
      <c r="P31" s="23" t="s">
        <v>527</v>
      </c>
      <c r="Q31" s="169"/>
      <c r="R31" s="23" t="s">
        <v>527</v>
      </c>
      <c r="S31" s="169"/>
      <c r="T31" s="23" t="s">
        <v>527</v>
      </c>
      <c r="U31" s="76"/>
    </row>
    <row r="32" spans="1:21" ht="12.75" customHeight="1" x14ac:dyDescent="0.2">
      <c r="A32" s="80" t="s">
        <v>48</v>
      </c>
      <c r="B32" s="3"/>
      <c r="C32" s="2"/>
      <c r="D32" s="2"/>
      <c r="E32" s="2"/>
      <c r="F32" s="23" t="s">
        <v>527</v>
      </c>
      <c r="G32" s="14"/>
      <c r="H32" s="23" t="s">
        <v>527</v>
      </c>
      <c r="I32" s="169"/>
      <c r="J32" s="23" t="s">
        <v>527</v>
      </c>
      <c r="K32" s="169"/>
      <c r="L32" s="23" t="s">
        <v>527</v>
      </c>
      <c r="M32" s="169"/>
      <c r="N32" s="23" t="s">
        <v>527</v>
      </c>
      <c r="O32" s="169"/>
      <c r="P32" s="23" t="s">
        <v>527</v>
      </c>
      <c r="Q32" s="169"/>
      <c r="R32" s="23" t="s">
        <v>527</v>
      </c>
      <c r="S32" s="169"/>
      <c r="T32" s="23" t="s">
        <v>527</v>
      </c>
      <c r="U32" s="76"/>
    </row>
    <row r="33" spans="1:21" ht="12.75" customHeight="1" x14ac:dyDescent="0.2">
      <c r="A33" s="80" t="s">
        <v>128</v>
      </c>
      <c r="B33" s="3"/>
      <c r="C33" s="2"/>
      <c r="D33" s="2"/>
      <c r="E33" s="2"/>
      <c r="F33" s="23" t="s">
        <v>527</v>
      </c>
      <c r="G33" s="14"/>
      <c r="H33" s="23" t="s">
        <v>527</v>
      </c>
      <c r="I33" s="169"/>
      <c r="J33" s="23" t="s">
        <v>527</v>
      </c>
      <c r="K33" s="169"/>
      <c r="L33" s="23" t="s">
        <v>527</v>
      </c>
      <c r="M33" s="169"/>
      <c r="N33" s="23" t="s">
        <v>527</v>
      </c>
      <c r="O33" s="169"/>
      <c r="P33" s="23" t="s">
        <v>527</v>
      </c>
      <c r="Q33" s="169"/>
      <c r="R33" s="23" t="s">
        <v>527</v>
      </c>
      <c r="S33" s="169"/>
      <c r="T33" s="23" t="s">
        <v>527</v>
      </c>
      <c r="U33" s="76"/>
    </row>
    <row r="34" spans="1:21" ht="12.75" customHeight="1" x14ac:dyDescent="0.2">
      <c r="A34" s="80" t="s">
        <v>40</v>
      </c>
      <c r="B34" s="2"/>
      <c r="C34" s="2"/>
      <c r="D34" s="2"/>
      <c r="E34" s="2"/>
      <c r="F34" s="23" t="s">
        <v>527</v>
      </c>
      <c r="G34" s="14"/>
      <c r="H34" s="23" t="s">
        <v>527</v>
      </c>
      <c r="I34" s="169"/>
      <c r="J34" s="23" t="s">
        <v>527</v>
      </c>
      <c r="K34" s="169"/>
      <c r="L34" s="23" t="s">
        <v>527</v>
      </c>
      <c r="M34" s="169"/>
      <c r="N34" s="23" t="s">
        <v>527</v>
      </c>
      <c r="O34" s="169"/>
      <c r="P34" s="23" t="s">
        <v>527</v>
      </c>
      <c r="Q34" s="169"/>
      <c r="R34" s="23" t="s">
        <v>527</v>
      </c>
      <c r="S34" s="169"/>
      <c r="T34" s="23" t="s">
        <v>527</v>
      </c>
      <c r="U34" s="76"/>
    </row>
    <row r="35" spans="1:21" ht="12.75" customHeight="1" x14ac:dyDescent="0.2">
      <c r="A35" s="80" t="s">
        <v>36</v>
      </c>
      <c r="B35" s="2"/>
      <c r="C35" s="2"/>
      <c r="D35" s="2"/>
      <c r="E35" s="2"/>
      <c r="F35" s="23" t="s">
        <v>527</v>
      </c>
      <c r="G35" s="14"/>
      <c r="H35" s="23" t="s">
        <v>527</v>
      </c>
      <c r="I35" s="169"/>
      <c r="J35" s="23" t="s">
        <v>527</v>
      </c>
      <c r="K35" s="169"/>
      <c r="L35" s="23" t="s">
        <v>527</v>
      </c>
      <c r="M35" s="169"/>
      <c r="N35" s="23" t="s">
        <v>527</v>
      </c>
      <c r="O35" s="169"/>
      <c r="P35" s="23" t="s">
        <v>527</v>
      </c>
      <c r="Q35" s="169"/>
      <c r="R35" s="23" t="s">
        <v>527</v>
      </c>
      <c r="S35" s="169"/>
      <c r="T35" s="23" t="s">
        <v>527</v>
      </c>
      <c r="U35" s="76"/>
    </row>
    <row r="36" spans="1:21" ht="12.75" customHeight="1" x14ac:dyDescent="0.2">
      <c r="A36" s="80" t="s">
        <v>101</v>
      </c>
      <c r="B36" s="2"/>
      <c r="C36" s="2"/>
      <c r="D36" s="2"/>
      <c r="E36" s="2"/>
      <c r="F36" s="23">
        <v>18834</v>
      </c>
      <c r="G36" s="170"/>
      <c r="H36" s="169">
        <f>N36+T36</f>
        <v>18839</v>
      </c>
      <c r="I36" s="169"/>
      <c r="J36" s="169">
        <v>6474</v>
      </c>
      <c r="K36" s="169"/>
      <c r="L36" s="169">
        <v>4395</v>
      </c>
      <c r="M36" s="169"/>
      <c r="N36" s="169">
        <f>J36+L36</f>
        <v>10869</v>
      </c>
      <c r="O36" s="169"/>
      <c r="P36" s="172">
        <v>3431</v>
      </c>
      <c r="Q36" s="169"/>
      <c r="R36" s="172">
        <v>4539</v>
      </c>
      <c r="S36" s="169"/>
      <c r="T36" s="169">
        <f>P36+R36</f>
        <v>7970</v>
      </c>
      <c r="U36" s="76"/>
    </row>
    <row r="37" spans="1:21" ht="12.75" customHeight="1" x14ac:dyDescent="0.2">
      <c r="A37" s="80" t="s">
        <v>102</v>
      </c>
      <c r="B37" s="2"/>
      <c r="C37" s="2"/>
      <c r="D37" s="2"/>
      <c r="E37" s="2"/>
      <c r="F37" s="23" t="s">
        <v>527</v>
      </c>
      <c r="G37" s="14"/>
      <c r="H37" s="23" t="s">
        <v>527</v>
      </c>
      <c r="I37" s="169"/>
      <c r="J37" s="23" t="s">
        <v>527</v>
      </c>
      <c r="K37" s="169"/>
      <c r="L37" s="23" t="s">
        <v>527</v>
      </c>
      <c r="M37" s="169"/>
      <c r="N37" s="23" t="s">
        <v>527</v>
      </c>
      <c r="O37" s="169"/>
      <c r="P37" s="23" t="s">
        <v>527</v>
      </c>
      <c r="Q37" s="169"/>
      <c r="R37" s="23" t="s">
        <v>527</v>
      </c>
      <c r="S37" s="169"/>
      <c r="T37" s="23" t="s">
        <v>527</v>
      </c>
      <c r="U37" s="76"/>
    </row>
    <row r="38" spans="1:21" ht="12.75" customHeight="1" x14ac:dyDescent="0.2">
      <c r="A38" s="80" t="s">
        <v>103</v>
      </c>
      <c r="B38" s="3"/>
      <c r="C38" s="2"/>
      <c r="D38" s="2"/>
      <c r="E38" s="2"/>
      <c r="F38" s="23" t="s">
        <v>527</v>
      </c>
      <c r="G38" s="14"/>
      <c r="H38" s="23" t="s">
        <v>527</v>
      </c>
      <c r="I38" s="169"/>
      <c r="J38" s="23" t="s">
        <v>527</v>
      </c>
      <c r="K38" s="169"/>
      <c r="L38" s="23" t="s">
        <v>527</v>
      </c>
      <c r="M38" s="169"/>
      <c r="N38" s="23" t="s">
        <v>527</v>
      </c>
      <c r="O38" s="169"/>
      <c r="P38" s="23" t="s">
        <v>527</v>
      </c>
      <c r="Q38" s="169"/>
      <c r="R38" s="23" t="s">
        <v>527</v>
      </c>
      <c r="S38" s="169"/>
      <c r="T38" s="23" t="s">
        <v>527</v>
      </c>
      <c r="U38" s="76"/>
    </row>
    <row r="39" spans="1:21" ht="12.75" customHeight="1" x14ac:dyDescent="0.2">
      <c r="A39" s="80" t="s">
        <v>104</v>
      </c>
      <c r="B39" s="3"/>
      <c r="C39" s="2"/>
      <c r="D39" s="2"/>
      <c r="E39" s="2"/>
      <c r="F39" s="23" t="s">
        <v>527</v>
      </c>
      <c r="G39" s="14"/>
      <c r="H39" s="23" t="s">
        <v>527</v>
      </c>
      <c r="I39" s="169"/>
      <c r="J39" s="23" t="s">
        <v>527</v>
      </c>
      <c r="K39" s="169"/>
      <c r="L39" s="23" t="s">
        <v>527</v>
      </c>
      <c r="M39" s="169"/>
      <c r="N39" s="23" t="s">
        <v>527</v>
      </c>
      <c r="O39" s="169"/>
      <c r="P39" s="23" t="s">
        <v>527</v>
      </c>
      <c r="Q39" s="169"/>
      <c r="R39" s="23" t="s">
        <v>527</v>
      </c>
      <c r="S39" s="169"/>
      <c r="T39" s="23" t="s">
        <v>527</v>
      </c>
      <c r="U39" s="76"/>
    </row>
    <row r="40" spans="1:21" ht="12.75" customHeight="1" x14ac:dyDescent="0.2">
      <c r="A40" s="80" t="s">
        <v>129</v>
      </c>
      <c r="B40" s="2"/>
      <c r="C40" s="2"/>
      <c r="D40" s="2"/>
      <c r="E40" s="2"/>
      <c r="F40" s="23">
        <v>2450</v>
      </c>
      <c r="G40" s="14"/>
      <c r="H40" s="169">
        <v>2368</v>
      </c>
      <c r="I40" s="169"/>
      <c r="J40" s="23" t="s">
        <v>527</v>
      </c>
      <c r="K40" s="169"/>
      <c r="L40" s="23" t="s">
        <v>527</v>
      </c>
      <c r="M40" s="169"/>
      <c r="N40" s="23" t="s">
        <v>527</v>
      </c>
      <c r="O40" s="169"/>
      <c r="P40" s="171">
        <v>1419</v>
      </c>
      <c r="Q40" s="169"/>
      <c r="R40" s="171">
        <v>949</v>
      </c>
      <c r="S40" s="169"/>
      <c r="T40" s="169">
        <f>P40+R40</f>
        <v>2368</v>
      </c>
      <c r="U40" s="76"/>
    </row>
    <row r="41" spans="1:21" ht="12.75" customHeight="1" x14ac:dyDescent="0.2">
      <c r="A41" s="80" t="s">
        <v>49</v>
      </c>
      <c r="B41" s="3"/>
      <c r="C41" s="2"/>
      <c r="D41" s="2"/>
      <c r="E41" s="2"/>
      <c r="F41" s="23" t="s">
        <v>527</v>
      </c>
      <c r="G41" s="14"/>
      <c r="H41" s="23" t="s">
        <v>527</v>
      </c>
      <c r="I41" s="169"/>
      <c r="J41" s="23" t="s">
        <v>527</v>
      </c>
      <c r="K41" s="169"/>
      <c r="L41" s="23" t="s">
        <v>527</v>
      </c>
      <c r="M41" s="169"/>
      <c r="N41" s="23" t="s">
        <v>527</v>
      </c>
      <c r="O41" s="169"/>
      <c r="P41" s="23" t="s">
        <v>527</v>
      </c>
      <c r="Q41" s="169"/>
      <c r="R41" s="23" t="s">
        <v>527</v>
      </c>
      <c r="S41" s="169"/>
      <c r="T41" s="23" t="s">
        <v>527</v>
      </c>
      <c r="U41" s="76"/>
    </row>
    <row r="42" spans="1:21" ht="12.75" customHeight="1" x14ac:dyDescent="0.2">
      <c r="A42" s="80" t="s">
        <v>50</v>
      </c>
      <c r="B42" s="3"/>
      <c r="C42" s="2"/>
      <c r="D42" s="2"/>
      <c r="E42" s="2"/>
      <c r="F42" s="23" t="s">
        <v>527</v>
      </c>
      <c r="G42" s="14"/>
      <c r="H42" s="23" t="s">
        <v>527</v>
      </c>
      <c r="I42" s="169"/>
      <c r="J42" s="23" t="s">
        <v>527</v>
      </c>
      <c r="K42" s="169"/>
      <c r="L42" s="23" t="s">
        <v>527</v>
      </c>
      <c r="M42" s="169"/>
      <c r="N42" s="23" t="s">
        <v>527</v>
      </c>
      <c r="O42" s="169"/>
      <c r="P42" s="23" t="s">
        <v>527</v>
      </c>
      <c r="Q42" s="169"/>
      <c r="R42" s="23" t="s">
        <v>527</v>
      </c>
      <c r="S42" s="169"/>
      <c r="T42" s="23" t="s">
        <v>527</v>
      </c>
      <c r="U42" s="76"/>
    </row>
    <row r="43" spans="1:21" ht="12.75" customHeight="1" x14ac:dyDescent="0.2">
      <c r="A43" s="80" t="s">
        <v>520</v>
      </c>
      <c r="B43" s="3"/>
      <c r="C43" s="2"/>
      <c r="D43" s="2"/>
      <c r="E43" s="2"/>
      <c r="F43" s="23" t="s">
        <v>527</v>
      </c>
      <c r="G43" s="15"/>
      <c r="H43" s="23" t="s">
        <v>527</v>
      </c>
      <c r="I43" s="169"/>
      <c r="J43" s="23" t="s">
        <v>527</v>
      </c>
      <c r="K43" s="169"/>
      <c r="L43" s="23" t="s">
        <v>527</v>
      </c>
      <c r="M43" s="169"/>
      <c r="N43" s="23" t="s">
        <v>527</v>
      </c>
      <c r="O43" s="169"/>
      <c r="P43" s="23" t="s">
        <v>527</v>
      </c>
      <c r="Q43" s="169"/>
      <c r="R43" s="23" t="s">
        <v>527</v>
      </c>
      <c r="S43" s="169"/>
      <c r="T43" s="23" t="s">
        <v>527</v>
      </c>
      <c r="U43" s="76"/>
    </row>
    <row r="44" spans="1:21" ht="12.75" customHeight="1" x14ac:dyDescent="0.2">
      <c r="A44" s="80" t="s">
        <v>37</v>
      </c>
      <c r="B44" s="2"/>
      <c r="C44" s="2"/>
      <c r="D44" s="2"/>
      <c r="E44" s="2"/>
      <c r="F44" s="23">
        <v>4711</v>
      </c>
      <c r="G44" s="14"/>
      <c r="H44" s="169">
        <v>4640</v>
      </c>
      <c r="I44" s="169"/>
      <c r="J44" s="23" t="s">
        <v>527</v>
      </c>
      <c r="K44" s="169"/>
      <c r="L44" s="23" t="s">
        <v>527</v>
      </c>
      <c r="M44" s="169"/>
      <c r="N44" s="23" t="s">
        <v>527</v>
      </c>
      <c r="O44" s="169"/>
      <c r="P44" s="171">
        <v>2543</v>
      </c>
      <c r="Q44" s="169"/>
      <c r="R44" s="171">
        <v>2097</v>
      </c>
      <c r="S44" s="169"/>
      <c r="T44" s="169">
        <f>P44+R44</f>
        <v>4640</v>
      </c>
      <c r="U44" s="76"/>
    </row>
    <row r="45" spans="1:21" ht="12.75" customHeight="1" x14ac:dyDescent="0.2">
      <c r="A45" s="80" t="s">
        <v>51</v>
      </c>
      <c r="B45" s="3"/>
      <c r="C45" s="2"/>
      <c r="D45" s="2"/>
      <c r="E45" s="2"/>
      <c r="F45" s="23" t="s">
        <v>527</v>
      </c>
      <c r="G45" s="14"/>
      <c r="H45" s="23" t="s">
        <v>527</v>
      </c>
      <c r="I45" s="169"/>
      <c r="J45" s="23" t="s">
        <v>527</v>
      </c>
      <c r="K45" s="169"/>
      <c r="L45" s="23" t="s">
        <v>527</v>
      </c>
      <c r="M45" s="169"/>
      <c r="N45" s="23" t="s">
        <v>527</v>
      </c>
      <c r="O45" s="169"/>
      <c r="P45" s="23" t="s">
        <v>527</v>
      </c>
      <c r="Q45" s="169"/>
      <c r="R45" s="23" t="s">
        <v>527</v>
      </c>
      <c r="S45" s="169"/>
      <c r="T45" s="23" t="s">
        <v>527</v>
      </c>
    </row>
    <row r="46" spans="1:21" ht="12.75" customHeight="1" x14ac:dyDescent="0.2">
      <c r="A46" s="80" t="s">
        <v>38</v>
      </c>
      <c r="B46" s="2"/>
      <c r="C46" s="2"/>
      <c r="D46" s="2"/>
      <c r="E46" s="2"/>
      <c r="F46" s="23">
        <v>783</v>
      </c>
      <c r="G46" s="14"/>
      <c r="H46" s="169">
        <v>804</v>
      </c>
      <c r="I46" s="169"/>
      <c r="J46" s="23" t="s">
        <v>527</v>
      </c>
      <c r="K46" s="169"/>
      <c r="L46" s="23" t="s">
        <v>527</v>
      </c>
      <c r="M46" s="169"/>
      <c r="N46" s="23" t="s">
        <v>527</v>
      </c>
      <c r="O46" s="169"/>
      <c r="P46" s="171">
        <v>521</v>
      </c>
      <c r="Q46" s="169"/>
      <c r="R46" s="171">
        <v>283</v>
      </c>
      <c r="S46" s="169"/>
      <c r="T46" s="169">
        <f>P46+R46</f>
        <v>804</v>
      </c>
    </row>
    <row r="47" spans="1:21" ht="12.75" customHeight="1" x14ac:dyDescent="0.2">
      <c r="A47" s="80" t="s">
        <v>105</v>
      </c>
      <c r="B47" s="3"/>
      <c r="C47" s="3"/>
      <c r="D47" s="3"/>
      <c r="E47" s="3"/>
      <c r="F47" s="169">
        <v>900</v>
      </c>
      <c r="G47" s="22"/>
      <c r="H47" s="23">
        <v>777</v>
      </c>
      <c r="I47" s="169"/>
      <c r="J47" s="23" t="s">
        <v>527</v>
      </c>
      <c r="K47" s="169"/>
      <c r="L47" s="23" t="s">
        <v>527</v>
      </c>
      <c r="M47" s="176"/>
      <c r="N47" s="23" t="s">
        <v>527</v>
      </c>
      <c r="O47" s="176"/>
      <c r="P47" s="171">
        <v>242</v>
      </c>
      <c r="Q47" s="176"/>
      <c r="R47" s="171">
        <v>535</v>
      </c>
      <c r="S47" s="176"/>
      <c r="T47" s="23">
        <f>P47+R47</f>
        <v>777</v>
      </c>
    </row>
    <row r="48" spans="1:21" ht="12.75" customHeight="1" x14ac:dyDescent="0.2">
      <c r="A48" s="81" t="s">
        <v>106</v>
      </c>
      <c r="B48" s="13"/>
      <c r="C48" s="13"/>
      <c r="D48" s="13"/>
      <c r="E48" s="13"/>
      <c r="F48" s="23" t="s">
        <v>527</v>
      </c>
      <c r="G48" s="15"/>
      <c r="H48" s="23">
        <v>3</v>
      </c>
      <c r="I48" s="169"/>
      <c r="J48" s="23" t="s">
        <v>527</v>
      </c>
      <c r="K48" s="169"/>
      <c r="L48" s="23" t="s">
        <v>527</v>
      </c>
      <c r="M48" s="169"/>
      <c r="N48" s="23" t="s">
        <v>527</v>
      </c>
      <c r="O48" s="169"/>
      <c r="P48" s="23">
        <v>2</v>
      </c>
      <c r="Q48" s="169"/>
      <c r="R48" s="23">
        <v>1</v>
      </c>
      <c r="S48" s="169"/>
      <c r="T48" s="23">
        <f>P48+R48</f>
        <v>3</v>
      </c>
    </row>
    <row r="49" spans="1:20" ht="12.75" customHeight="1" x14ac:dyDescent="0.2">
      <c r="A49" s="80" t="s">
        <v>107</v>
      </c>
      <c r="B49" s="2"/>
      <c r="C49" s="2"/>
      <c r="D49" s="2"/>
      <c r="E49" s="2"/>
      <c r="F49" s="23" t="s">
        <v>527</v>
      </c>
      <c r="G49" s="14"/>
      <c r="H49" s="23" t="s">
        <v>527</v>
      </c>
      <c r="I49" s="169"/>
      <c r="J49" s="23" t="s">
        <v>527</v>
      </c>
      <c r="K49" s="169"/>
      <c r="L49" s="23" t="s">
        <v>527</v>
      </c>
      <c r="M49" s="169"/>
      <c r="N49" s="23" t="s">
        <v>527</v>
      </c>
      <c r="O49" s="169"/>
      <c r="P49" s="23" t="s">
        <v>527</v>
      </c>
      <c r="Q49" s="169"/>
      <c r="R49" s="23" t="s">
        <v>527</v>
      </c>
      <c r="S49" s="169"/>
      <c r="T49" s="23" t="s">
        <v>527</v>
      </c>
    </row>
    <row r="50" spans="1:20" ht="12.75" customHeight="1" x14ac:dyDescent="0.2">
      <c r="A50" s="81" t="s">
        <v>52</v>
      </c>
      <c r="B50" s="4"/>
      <c r="C50" s="13"/>
      <c r="D50" s="13"/>
      <c r="E50" s="13"/>
      <c r="F50" s="169">
        <v>646</v>
      </c>
      <c r="G50" s="13"/>
      <c r="H50" s="23">
        <f>N50+T50</f>
        <v>740</v>
      </c>
      <c r="I50" s="169"/>
      <c r="J50" s="23">
        <v>8</v>
      </c>
      <c r="K50" s="169"/>
      <c r="L50" s="23" t="s">
        <v>527</v>
      </c>
      <c r="M50" s="169"/>
      <c r="N50" s="169">
        <v>8</v>
      </c>
      <c r="O50" s="169"/>
      <c r="P50" s="172">
        <v>410</v>
      </c>
      <c r="Q50" s="169"/>
      <c r="R50" s="172">
        <v>322</v>
      </c>
      <c r="S50" s="169"/>
      <c r="T50" s="23">
        <f>P50+R50</f>
        <v>732</v>
      </c>
    </row>
    <row r="51" spans="1:20" ht="12.75" customHeight="1" x14ac:dyDescent="0.2">
      <c r="A51" s="116" t="s">
        <v>39</v>
      </c>
      <c r="B51" s="12"/>
      <c r="C51" s="12"/>
      <c r="D51" s="12"/>
      <c r="E51" s="12"/>
      <c r="F51" s="160" t="s">
        <v>527</v>
      </c>
      <c r="G51" s="18"/>
      <c r="H51" s="160">
        <v>1</v>
      </c>
      <c r="I51" s="161"/>
      <c r="J51" s="160" t="s">
        <v>527</v>
      </c>
      <c r="K51" s="161"/>
      <c r="L51" s="160" t="s">
        <v>527</v>
      </c>
      <c r="M51" s="161"/>
      <c r="N51" s="160" t="s">
        <v>527</v>
      </c>
      <c r="O51" s="161"/>
      <c r="P51" s="160">
        <v>1</v>
      </c>
      <c r="Q51" s="161"/>
      <c r="R51" s="160" t="s">
        <v>527</v>
      </c>
      <c r="S51" s="161"/>
      <c r="T51" s="160">
        <v>1</v>
      </c>
    </row>
    <row r="52" spans="1:20" ht="12.75" customHeight="1" x14ac:dyDescent="0.2">
      <c r="A52" s="73" t="s">
        <v>486</v>
      </c>
      <c r="B52" s="73"/>
      <c r="C52" s="73"/>
      <c r="D52" s="110">
        <v>2</v>
      </c>
      <c r="E52" s="73"/>
      <c r="F52" s="94"/>
      <c r="G52" s="73"/>
      <c r="H52" s="94"/>
      <c r="I52" s="73"/>
      <c r="J52" s="26">
        <f>SUM(J12:J46)+SUM(J47:J51)</f>
        <v>6497</v>
      </c>
      <c r="K52" s="12"/>
      <c r="L52" s="26">
        <f>SUM(L12:L46)+SUM(L47:L51)</f>
        <v>4411</v>
      </c>
      <c r="M52" s="12"/>
      <c r="N52" s="161">
        <f>J52+L52</f>
        <v>10908</v>
      </c>
      <c r="O52" s="12"/>
      <c r="P52" s="26">
        <f>SUM(P12:P46)+SUM(P47:P51)</f>
        <v>11377</v>
      </c>
      <c r="Q52" s="34"/>
      <c r="R52" s="26">
        <f>SUM(R12:R46)+SUM(R47:R51)</f>
        <v>11664</v>
      </c>
      <c r="S52" s="72"/>
      <c r="T52" s="94"/>
    </row>
    <row r="53" spans="1:20" ht="12.75" customHeight="1" x14ac:dyDescent="0.2"/>
    <row r="54" spans="1:20" ht="12.75" customHeight="1" x14ac:dyDescent="0.2">
      <c r="A54" s="203"/>
      <c r="B54" s="69" t="s">
        <v>747</v>
      </c>
      <c r="F54" s="71"/>
      <c r="H54" s="71"/>
      <c r="J54" s="71"/>
      <c r="L54" s="71"/>
      <c r="N54" s="71"/>
      <c r="P54" s="71"/>
      <c r="R54" s="71"/>
      <c r="T54" s="71"/>
    </row>
    <row r="55" spans="1:20" ht="12.75" customHeight="1" x14ac:dyDescent="0.2">
      <c r="A55" s="203">
        <v>1</v>
      </c>
      <c r="B55" s="69" t="s">
        <v>615</v>
      </c>
    </row>
    <row r="56" spans="1:20" ht="12.75" customHeight="1" x14ac:dyDescent="0.2">
      <c r="A56" s="203"/>
      <c r="B56" s="69" t="s">
        <v>734</v>
      </c>
    </row>
    <row r="57" spans="1:20" ht="12.75" customHeight="1" x14ac:dyDescent="0.2">
      <c r="A57" s="204" t="s">
        <v>220</v>
      </c>
      <c r="B57" s="70" t="s">
        <v>617</v>
      </c>
    </row>
    <row r="58" spans="1:20" ht="12.75" customHeight="1" x14ac:dyDescent="0.2">
      <c r="A58" s="204" t="s">
        <v>505</v>
      </c>
      <c r="B58" s="70" t="s">
        <v>507</v>
      </c>
    </row>
    <row r="59" spans="1:20" s="63" customFormat="1" ht="12.75" customHeight="1" x14ac:dyDescent="0.2">
      <c r="A59" s="205">
        <v>2</v>
      </c>
      <c r="B59" s="63" t="s">
        <v>733</v>
      </c>
    </row>
    <row r="60" spans="1:20" s="63" customFormat="1" ht="12.75" customHeight="1" x14ac:dyDescent="0.2">
      <c r="A60" s="88"/>
      <c r="B60" s="102" t="s">
        <v>508</v>
      </c>
    </row>
  </sheetData>
  <pageMargins left="0.74803149606299213" right="0.74803149606299213" top="0.98425196850393704" bottom="0.98425196850393704" header="0.51181102362204722" footer="0.51181102362204722"/>
  <pageSetup paperSize="9" scale="90"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5"/>
  <sheetViews>
    <sheetView showGridLines="0" zoomScaleNormal="100" zoomScaleSheetLayoutView="100" workbookViewId="0">
      <selection activeCell="L1" sqref="L1"/>
    </sheetView>
  </sheetViews>
  <sheetFormatPr defaultRowHeight="12" x14ac:dyDescent="0.2"/>
  <cols>
    <col min="1" max="1" width="2.42578125" style="69" customWidth="1"/>
    <col min="2" max="2" width="1.5703125" style="69" customWidth="1"/>
    <col min="3" max="3" width="7.140625" style="69" customWidth="1"/>
    <col min="4" max="4" width="30.28515625" style="69" customWidth="1"/>
    <col min="5" max="5" width="7.7109375" style="69" customWidth="1"/>
    <col min="6" max="6" width="2.7109375" style="69" customWidth="1"/>
    <col min="7" max="7" width="7.7109375" style="69" customWidth="1"/>
    <col min="8" max="8" width="2.7109375" style="69" customWidth="1"/>
    <col min="9" max="9" width="7.7109375" style="69" customWidth="1"/>
    <col min="10" max="10" width="2.7109375" style="69" customWidth="1"/>
    <col min="11" max="11" width="7.7109375" style="69" customWidth="1"/>
    <col min="12" max="12" width="2.42578125" style="69" customWidth="1"/>
    <col min="13" max="13" width="7.85546875" style="69" customWidth="1"/>
    <col min="14" max="14" width="2.42578125" style="69" customWidth="1"/>
    <col min="15" max="16384" width="9.140625" style="69"/>
  </cols>
  <sheetData>
    <row r="1" spans="1:13" s="62" customFormat="1" ht="12.75" customHeight="1" x14ac:dyDescent="0.2">
      <c r="A1" s="1" t="s">
        <v>146</v>
      </c>
      <c r="B1" s="1"/>
      <c r="C1" s="1"/>
      <c r="D1" s="1" t="s">
        <v>620</v>
      </c>
      <c r="E1" s="1"/>
      <c r="F1" s="1"/>
      <c r="G1" s="1"/>
      <c r="H1" s="1"/>
      <c r="I1" s="1"/>
      <c r="J1" s="1"/>
      <c r="K1" s="1"/>
      <c r="L1" s="1"/>
      <c r="M1" s="1"/>
    </row>
    <row r="2" spans="1:13" s="102" customFormat="1" ht="12.75" customHeight="1" x14ac:dyDescent="0.2">
      <c r="A2" s="3"/>
      <c r="B2" s="3"/>
      <c r="C2" s="3"/>
      <c r="D2" s="3" t="s">
        <v>748</v>
      </c>
      <c r="E2" s="3"/>
      <c r="F2" s="3"/>
      <c r="G2" s="3"/>
      <c r="H2" s="3"/>
      <c r="I2" s="3"/>
      <c r="J2" s="3"/>
      <c r="K2" s="3"/>
      <c r="L2" s="3"/>
      <c r="M2" s="3"/>
    </row>
    <row r="3" spans="1:13" ht="12.75" customHeight="1" x14ac:dyDescent="0.2">
      <c r="A3" s="11"/>
      <c r="B3" s="11"/>
      <c r="C3" s="11"/>
      <c r="D3" s="11"/>
      <c r="E3" s="11"/>
      <c r="F3" s="11"/>
      <c r="G3" s="11"/>
      <c r="H3" s="3"/>
      <c r="I3" s="3"/>
      <c r="J3" s="3"/>
      <c r="K3" s="3"/>
      <c r="L3" s="3"/>
      <c r="M3" s="11"/>
    </row>
    <row r="4" spans="1:13" ht="12.75" customHeight="1" x14ac:dyDescent="0.2">
      <c r="A4" s="12"/>
      <c r="B4" s="12"/>
      <c r="C4" s="12"/>
      <c r="D4" s="12"/>
      <c r="E4" s="20">
        <v>2012</v>
      </c>
      <c r="F4" s="20"/>
      <c r="G4" s="20">
        <v>2013</v>
      </c>
      <c r="H4" s="20"/>
      <c r="I4" s="20">
        <v>2014</v>
      </c>
      <c r="J4" s="20"/>
      <c r="K4" s="20">
        <v>2015</v>
      </c>
      <c r="L4" s="20"/>
      <c r="M4" s="20">
        <v>2016</v>
      </c>
    </row>
    <row r="5" spans="1:13" ht="12.75" customHeight="1" x14ac:dyDescent="0.2">
      <c r="A5" s="2"/>
      <c r="B5" s="2"/>
      <c r="C5" s="2"/>
      <c r="D5" s="2"/>
      <c r="E5" s="2"/>
      <c r="F5" s="2"/>
      <c r="G5" s="2"/>
      <c r="H5" s="2"/>
      <c r="I5" s="2"/>
      <c r="J5" s="2"/>
      <c r="K5" s="2"/>
      <c r="L5" s="2"/>
      <c r="M5" s="2"/>
    </row>
    <row r="6" spans="1:13" ht="12.75" customHeight="1" x14ac:dyDescent="0.2">
      <c r="A6" s="2" t="s">
        <v>147</v>
      </c>
      <c r="B6" s="3"/>
      <c r="C6" s="2"/>
      <c r="D6" s="2"/>
      <c r="E6" s="2"/>
      <c r="F6" s="2"/>
      <c r="G6" s="2"/>
      <c r="H6" s="2"/>
      <c r="I6" s="2"/>
      <c r="J6" s="2"/>
      <c r="K6" s="2"/>
      <c r="L6" s="2"/>
      <c r="M6" s="2"/>
    </row>
    <row r="7" spans="1:13" s="70" customFormat="1" ht="12.75" customHeight="1" x14ac:dyDescent="0.2">
      <c r="A7" s="2" t="s">
        <v>148</v>
      </c>
      <c r="B7" s="3"/>
      <c r="C7" s="2"/>
      <c r="D7" s="2"/>
      <c r="E7" s="14">
        <v>688654</v>
      </c>
      <c r="F7" s="2"/>
      <c r="G7" s="14">
        <v>694097</v>
      </c>
      <c r="H7" s="2"/>
      <c r="I7" s="14">
        <v>704827</v>
      </c>
      <c r="J7" s="2"/>
      <c r="K7" s="14">
        <v>712348</v>
      </c>
      <c r="L7" s="2"/>
      <c r="M7" s="14">
        <v>726259</v>
      </c>
    </row>
    <row r="8" spans="1:13" ht="12.75" customHeight="1" x14ac:dyDescent="0.2">
      <c r="A8" s="3"/>
      <c r="B8" s="3"/>
      <c r="C8" s="2"/>
      <c r="D8" s="2"/>
      <c r="E8" s="14"/>
      <c r="F8" s="2"/>
      <c r="G8" s="14"/>
      <c r="H8" s="2"/>
      <c r="I8" s="14"/>
      <c r="J8" s="2"/>
      <c r="K8" s="14"/>
      <c r="L8" s="2"/>
      <c r="M8" s="14"/>
    </row>
    <row r="9" spans="1:13" ht="12.75" customHeight="1" x14ac:dyDescent="0.2">
      <c r="A9" s="2" t="s">
        <v>149</v>
      </c>
      <c r="B9" s="3"/>
      <c r="C9" s="2"/>
      <c r="D9" s="2"/>
      <c r="E9" s="14"/>
      <c r="F9" s="2"/>
      <c r="G9" s="14"/>
      <c r="H9" s="2"/>
      <c r="I9" s="14"/>
      <c r="J9" s="2"/>
      <c r="K9" s="14"/>
      <c r="L9" s="2"/>
      <c r="M9" s="14"/>
    </row>
    <row r="10" spans="1:13" s="70" customFormat="1" ht="12.75" customHeight="1" x14ac:dyDescent="0.2">
      <c r="A10" s="2" t="s">
        <v>150</v>
      </c>
      <c r="B10" s="3"/>
      <c r="C10" s="2"/>
      <c r="D10" s="2"/>
      <c r="E10" s="14">
        <v>291158</v>
      </c>
      <c r="F10" s="2"/>
      <c r="G10" s="14">
        <v>290429</v>
      </c>
      <c r="H10" s="2"/>
      <c r="I10" s="14">
        <v>295226</v>
      </c>
      <c r="J10" s="2"/>
      <c r="K10" s="14">
        <v>301640</v>
      </c>
      <c r="L10" s="2"/>
      <c r="M10" s="14">
        <v>304293</v>
      </c>
    </row>
    <row r="11" spans="1:13" ht="12.75" customHeight="1" x14ac:dyDescent="0.2">
      <c r="A11" s="2"/>
      <c r="B11" s="3"/>
      <c r="C11" s="2"/>
      <c r="D11" s="2"/>
      <c r="E11" s="14"/>
      <c r="F11" s="2"/>
      <c r="G11" s="14"/>
      <c r="H11" s="2"/>
      <c r="I11" s="14"/>
      <c r="J11" s="2"/>
      <c r="K11" s="14"/>
      <c r="L11" s="2"/>
      <c r="M11" s="14"/>
    </row>
    <row r="12" spans="1:13" ht="12.75" customHeight="1" x14ac:dyDescent="0.2">
      <c r="A12" s="2" t="s">
        <v>151</v>
      </c>
      <c r="B12" s="3"/>
      <c r="C12" s="2"/>
      <c r="D12" s="2"/>
      <c r="E12" s="14"/>
      <c r="F12" s="2"/>
      <c r="G12" s="14"/>
      <c r="H12" s="2"/>
      <c r="I12" s="14"/>
      <c r="J12" s="2"/>
      <c r="K12" s="14"/>
      <c r="L12" s="2"/>
      <c r="M12" s="14"/>
    </row>
    <row r="13" spans="1:13" s="70" customFormat="1" ht="12.75" customHeight="1" x14ac:dyDescent="0.2">
      <c r="A13" s="2" t="s">
        <v>152</v>
      </c>
      <c r="B13" s="3"/>
      <c r="C13" s="2"/>
      <c r="D13" s="2"/>
      <c r="E13" s="14">
        <v>545461</v>
      </c>
      <c r="F13" s="2"/>
      <c r="G13" s="14">
        <v>552310</v>
      </c>
      <c r="H13" s="2"/>
      <c r="I13" s="23">
        <v>561290</v>
      </c>
      <c r="J13" s="2"/>
      <c r="K13" s="23">
        <v>560081</v>
      </c>
      <c r="L13" s="2"/>
      <c r="M13" s="23">
        <v>573630</v>
      </c>
    </row>
    <row r="14" spans="1:13" ht="12.75" customHeight="1" x14ac:dyDescent="0.2">
      <c r="A14" s="2"/>
      <c r="B14" s="3"/>
      <c r="C14" s="2"/>
      <c r="D14" s="2"/>
      <c r="E14" s="14"/>
      <c r="F14" s="2"/>
      <c r="G14" s="14"/>
      <c r="H14" s="2"/>
      <c r="I14" s="169"/>
      <c r="J14" s="2"/>
      <c r="K14" s="169"/>
      <c r="L14" s="2"/>
      <c r="M14" s="169"/>
    </row>
    <row r="15" spans="1:13" ht="12.75" customHeight="1" x14ac:dyDescent="0.2">
      <c r="A15" s="2" t="s">
        <v>153</v>
      </c>
      <c r="B15" s="3"/>
      <c r="C15" s="2"/>
      <c r="D15" s="2"/>
      <c r="E15" s="14"/>
      <c r="F15" s="2"/>
      <c r="G15" s="14"/>
      <c r="H15" s="2"/>
      <c r="I15" s="169"/>
      <c r="J15" s="2"/>
      <c r="K15" s="169"/>
      <c r="L15" s="2"/>
      <c r="M15" s="169"/>
    </row>
    <row r="16" spans="1:13" s="70" customFormat="1" ht="12.75" customHeight="1" x14ac:dyDescent="0.2">
      <c r="A16" s="2" t="s">
        <v>154</v>
      </c>
      <c r="B16" s="3"/>
      <c r="C16" s="2"/>
      <c r="D16" s="2"/>
      <c r="E16" s="14">
        <v>2400</v>
      </c>
      <c r="F16" s="2"/>
      <c r="G16" s="14">
        <v>2435</v>
      </c>
      <c r="H16" s="2"/>
      <c r="I16" s="23">
        <v>2491</v>
      </c>
      <c r="J16" s="2"/>
      <c r="K16" s="23">
        <v>2458</v>
      </c>
      <c r="L16" s="2"/>
      <c r="M16" s="23">
        <v>2464</v>
      </c>
    </row>
    <row r="17" spans="1:13" ht="12.75" customHeight="1" x14ac:dyDescent="0.2">
      <c r="A17" s="2"/>
      <c r="B17" s="3"/>
      <c r="C17" s="2"/>
      <c r="D17" s="2"/>
      <c r="E17" s="14"/>
      <c r="F17" s="2"/>
      <c r="G17" s="14"/>
      <c r="H17" s="2"/>
      <c r="I17" s="169"/>
      <c r="J17" s="2"/>
      <c r="K17" s="169"/>
      <c r="L17" s="2"/>
      <c r="M17" s="169"/>
    </row>
    <row r="18" spans="1:13" ht="12.75" customHeight="1" x14ac:dyDescent="0.2">
      <c r="A18" s="2" t="s">
        <v>155</v>
      </c>
      <c r="B18" s="3"/>
      <c r="C18" s="2"/>
      <c r="D18" s="2"/>
      <c r="E18" s="14"/>
      <c r="F18" s="2"/>
      <c r="G18" s="14"/>
      <c r="H18" s="2"/>
      <c r="I18" s="169"/>
      <c r="J18" s="2"/>
      <c r="K18" s="169"/>
      <c r="L18" s="2"/>
      <c r="M18" s="169"/>
    </row>
    <row r="19" spans="1:13" s="70" customFormat="1" ht="12.75" customHeight="1" x14ac:dyDescent="0.2">
      <c r="A19" s="2" t="s">
        <v>156</v>
      </c>
      <c r="B19" s="3"/>
      <c r="C19" s="2"/>
      <c r="D19" s="2"/>
      <c r="E19" s="14">
        <v>484</v>
      </c>
      <c r="F19" s="2"/>
      <c r="G19" s="14">
        <v>558</v>
      </c>
      <c r="H19" s="2"/>
      <c r="I19" s="23">
        <v>546</v>
      </c>
      <c r="J19" s="2"/>
      <c r="K19" s="23">
        <v>605</v>
      </c>
      <c r="L19" s="2"/>
      <c r="M19" s="23">
        <v>754</v>
      </c>
    </row>
    <row r="20" spans="1:13" ht="12.75" customHeight="1" x14ac:dyDescent="0.2">
      <c r="A20" s="2"/>
      <c r="B20" s="3"/>
      <c r="C20" s="2"/>
      <c r="D20" s="2"/>
      <c r="E20" s="14"/>
      <c r="F20" s="2"/>
      <c r="G20" s="14"/>
      <c r="H20" s="2"/>
      <c r="I20" s="169"/>
      <c r="J20" s="2"/>
      <c r="K20" s="169"/>
      <c r="L20" s="2"/>
      <c r="M20" s="169"/>
    </row>
    <row r="21" spans="1:13" ht="12.75" customHeight="1" x14ac:dyDescent="0.2">
      <c r="A21" s="2" t="s">
        <v>157</v>
      </c>
      <c r="B21" s="3"/>
      <c r="C21" s="2"/>
      <c r="D21" s="2"/>
      <c r="E21" s="14"/>
      <c r="F21" s="2"/>
      <c r="G21" s="14"/>
      <c r="H21" s="2"/>
      <c r="I21" s="169"/>
      <c r="J21" s="2"/>
      <c r="K21" s="169"/>
      <c r="L21" s="2"/>
      <c r="M21" s="169"/>
    </row>
    <row r="22" spans="1:13" s="70" customFormat="1" ht="12.75" customHeight="1" x14ac:dyDescent="0.2">
      <c r="A22" s="12" t="s">
        <v>158</v>
      </c>
      <c r="B22" s="11"/>
      <c r="C22" s="12"/>
      <c r="D22" s="12"/>
      <c r="E22" s="18">
        <v>1882</v>
      </c>
      <c r="F22" s="12"/>
      <c r="G22" s="18">
        <v>1902</v>
      </c>
      <c r="H22" s="12"/>
      <c r="I22" s="160">
        <v>1931</v>
      </c>
      <c r="J22" s="12"/>
      <c r="K22" s="160">
        <v>1952</v>
      </c>
      <c r="L22" s="12"/>
      <c r="M22" s="160">
        <v>1985</v>
      </c>
    </row>
    <row r="23" spans="1:13" ht="12.75" customHeight="1" x14ac:dyDescent="0.2"/>
    <row r="24" spans="1:13" ht="13.5" x14ac:dyDescent="0.2">
      <c r="A24" s="74"/>
    </row>
    <row r="25" spans="1:13" x14ac:dyDescent="0.2">
      <c r="E25" s="71"/>
    </row>
  </sheetData>
  <pageMargins left="0.75" right="0.75" top="1" bottom="1" header="0.5" footer="0.5"/>
  <pageSetup paperSize="9" scale="96"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showGridLines="0" zoomScaleNormal="100" zoomScaleSheetLayoutView="100" workbookViewId="0">
      <selection activeCell="J1" sqref="J1"/>
    </sheetView>
  </sheetViews>
  <sheetFormatPr defaultRowHeight="12" x14ac:dyDescent="0.2"/>
  <cols>
    <col min="1" max="1" width="14.42578125" style="69" customWidth="1"/>
    <col min="2" max="2" width="14.140625" style="69" customWidth="1"/>
    <col min="3" max="3" width="2.28515625" style="69" customWidth="1"/>
    <col min="4" max="4" width="7.5703125" style="69" customWidth="1"/>
    <col min="5" max="5" width="1" style="69" customWidth="1"/>
    <col min="6" max="6" width="7.7109375" style="69" customWidth="1"/>
    <col min="7" max="7" width="12" style="69" bestFit="1" customWidth="1"/>
    <col min="8" max="16384" width="9.140625" style="69"/>
  </cols>
  <sheetData>
    <row r="1" spans="1:9" s="63" customFormat="1" ht="12.75" x14ac:dyDescent="0.2">
      <c r="A1" s="178" t="s">
        <v>509</v>
      </c>
      <c r="B1" s="178" t="s">
        <v>510</v>
      </c>
      <c r="C1" s="178"/>
      <c r="D1" s="178"/>
      <c r="E1" s="178"/>
      <c r="F1" s="178"/>
      <c r="G1" s="178"/>
      <c r="H1" s="64"/>
      <c r="I1" s="64"/>
    </row>
    <row r="2" spans="1:9" s="63" customFormat="1" ht="12.75" x14ac:dyDescent="0.2">
      <c r="A2" s="64"/>
      <c r="B2" s="178" t="s">
        <v>714</v>
      </c>
      <c r="C2" s="64"/>
      <c r="D2" s="64"/>
      <c r="E2" s="64"/>
      <c r="F2" s="64"/>
      <c r="G2" s="64"/>
      <c r="H2" s="64"/>
      <c r="I2" s="64"/>
    </row>
    <row r="3" spans="1:9" s="63" customFormat="1" ht="12.75" x14ac:dyDescent="0.2">
      <c r="A3" s="64"/>
      <c r="B3" s="111" t="s">
        <v>759</v>
      </c>
      <c r="C3" s="64"/>
      <c r="D3" s="64"/>
      <c r="E3" s="64"/>
      <c r="F3" s="64"/>
      <c r="G3" s="64"/>
      <c r="H3" s="64"/>
      <c r="I3" s="64"/>
    </row>
    <row r="4" spans="1:9" s="63" customFormat="1" ht="12.75" x14ac:dyDescent="0.2">
      <c r="A4" s="64"/>
      <c r="B4" s="111" t="s">
        <v>760</v>
      </c>
      <c r="C4" s="64"/>
      <c r="D4" s="64"/>
      <c r="E4" s="64"/>
      <c r="F4" s="64"/>
      <c r="G4" s="64"/>
      <c r="H4" s="64"/>
      <c r="I4" s="64"/>
    </row>
    <row r="5" spans="1:9" x14ac:dyDescent="0.2">
      <c r="A5" s="67"/>
      <c r="B5" s="67"/>
      <c r="C5" s="67"/>
      <c r="D5" s="67"/>
      <c r="E5" s="67"/>
      <c r="F5" s="67"/>
      <c r="G5" s="67"/>
      <c r="H5" s="67"/>
      <c r="I5" s="67"/>
    </row>
    <row r="6" spans="1:9" x14ac:dyDescent="0.2">
      <c r="A6" s="191" t="s">
        <v>77</v>
      </c>
      <c r="B6" s="191"/>
      <c r="C6" s="191"/>
      <c r="D6" s="191">
        <v>2015</v>
      </c>
      <c r="E6" s="191"/>
      <c r="F6" s="191">
        <v>2016</v>
      </c>
      <c r="G6" s="191" t="s">
        <v>78</v>
      </c>
      <c r="H6" s="67"/>
      <c r="I6" s="67"/>
    </row>
    <row r="7" spans="1:9" x14ac:dyDescent="0.2">
      <c r="A7" s="192" t="s">
        <v>79</v>
      </c>
      <c r="B7" s="192"/>
      <c r="C7" s="192"/>
      <c r="D7" s="192"/>
      <c r="E7" s="192"/>
      <c r="F7" s="192"/>
      <c r="G7" s="192" t="s">
        <v>80</v>
      </c>
      <c r="H7" s="67"/>
      <c r="I7" s="67"/>
    </row>
    <row r="8" spans="1:9" x14ac:dyDescent="0.2">
      <c r="A8" s="190" t="s">
        <v>83</v>
      </c>
      <c r="B8" s="190"/>
      <c r="C8" s="190"/>
      <c r="D8" s="172">
        <v>51788</v>
      </c>
      <c r="E8" s="172"/>
      <c r="F8" s="172">
        <v>53441</v>
      </c>
      <c r="G8" s="198">
        <v>3.1918591179423805E-2</v>
      </c>
      <c r="H8" s="67"/>
      <c r="I8" s="67"/>
    </row>
    <row r="9" spans="1:9" x14ac:dyDescent="0.2">
      <c r="A9" s="190" t="s">
        <v>82</v>
      </c>
      <c r="B9" s="190"/>
      <c r="C9" s="190"/>
      <c r="D9" s="172">
        <v>21803</v>
      </c>
      <c r="E9" s="172"/>
      <c r="F9" s="172">
        <v>21482</v>
      </c>
      <c r="G9" s="198">
        <v>-1.4722744576434436E-2</v>
      </c>
      <c r="H9" s="67"/>
      <c r="I9" s="67"/>
    </row>
    <row r="10" spans="1:9" x14ac:dyDescent="0.2">
      <c r="A10" s="190" t="s">
        <v>86</v>
      </c>
      <c r="B10" s="190"/>
      <c r="C10" s="190"/>
      <c r="D10" s="172">
        <v>17268</v>
      </c>
      <c r="E10" s="172"/>
      <c r="F10" s="172">
        <v>18741</v>
      </c>
      <c r="G10" s="198">
        <v>8.5302293259207781E-2</v>
      </c>
      <c r="H10" s="67"/>
      <c r="I10" s="67"/>
    </row>
    <row r="11" spans="1:9" x14ac:dyDescent="0.2">
      <c r="A11" s="190" t="s">
        <v>466</v>
      </c>
      <c r="B11" s="190"/>
      <c r="C11" s="190"/>
      <c r="D11" s="172">
        <v>4384</v>
      </c>
      <c r="E11" s="172"/>
      <c r="F11" s="172">
        <v>17942</v>
      </c>
      <c r="G11" s="198">
        <v>3.0926094890510947</v>
      </c>
      <c r="H11" s="67"/>
      <c r="I11" s="67"/>
    </row>
    <row r="12" spans="1:9" x14ac:dyDescent="0.2">
      <c r="A12" s="190" t="s">
        <v>89</v>
      </c>
      <c r="B12" s="190"/>
      <c r="C12" s="190"/>
      <c r="D12" s="172">
        <v>17444</v>
      </c>
      <c r="E12" s="172"/>
      <c r="F12" s="172">
        <v>17560</v>
      </c>
      <c r="G12" s="198">
        <v>6.649850951616602E-3</v>
      </c>
      <c r="H12" s="67"/>
      <c r="I12" s="67"/>
    </row>
    <row r="13" spans="1:9" x14ac:dyDescent="0.2">
      <c r="A13" s="190" t="s">
        <v>621</v>
      </c>
      <c r="B13" s="190"/>
      <c r="C13" s="190"/>
      <c r="D13" s="172">
        <v>17489</v>
      </c>
      <c r="E13" s="172"/>
      <c r="F13" s="172">
        <v>14942</v>
      </c>
      <c r="G13" s="198">
        <v>-0.14563439876493797</v>
      </c>
      <c r="H13" s="67"/>
      <c r="I13" s="67"/>
    </row>
    <row r="14" spans="1:9" x14ac:dyDescent="0.2">
      <c r="A14" s="190" t="s">
        <v>85</v>
      </c>
      <c r="B14" s="190"/>
      <c r="C14" s="190"/>
      <c r="D14" s="172">
        <v>17443</v>
      </c>
      <c r="E14" s="172"/>
      <c r="F14" s="172">
        <v>12034</v>
      </c>
      <c r="G14" s="198">
        <v>-0.31009574041162646</v>
      </c>
      <c r="H14" s="67"/>
      <c r="I14" s="67"/>
    </row>
    <row r="15" spans="1:9" x14ac:dyDescent="0.2">
      <c r="A15" s="190" t="s">
        <v>84</v>
      </c>
      <c r="B15" s="190"/>
      <c r="C15" s="190"/>
      <c r="D15" s="172">
        <v>11311</v>
      </c>
      <c r="E15" s="172"/>
      <c r="F15" s="172">
        <v>10456</v>
      </c>
      <c r="G15" s="198">
        <v>-7.5590133498364423E-2</v>
      </c>
      <c r="H15" s="67"/>
      <c r="I15" s="67"/>
    </row>
    <row r="16" spans="1:9" x14ac:dyDescent="0.2">
      <c r="A16" s="190" t="s">
        <v>130</v>
      </c>
      <c r="B16" s="190"/>
      <c r="C16" s="190"/>
      <c r="D16" s="172">
        <v>15210</v>
      </c>
      <c r="E16" s="172"/>
      <c r="F16" s="172">
        <v>10199</v>
      </c>
      <c r="G16" s="198">
        <v>-0.32945430637738332</v>
      </c>
      <c r="H16" s="67"/>
      <c r="I16" s="67"/>
    </row>
    <row r="17" spans="1:11" x14ac:dyDescent="0.2">
      <c r="A17" s="190" t="s">
        <v>90</v>
      </c>
      <c r="B17" s="190"/>
      <c r="C17" s="190"/>
      <c r="D17" s="172">
        <v>7861</v>
      </c>
      <c r="E17" s="172"/>
      <c r="F17" s="172">
        <v>8336</v>
      </c>
      <c r="G17" s="198">
        <v>6.0424882330492306E-2</v>
      </c>
      <c r="H17" s="67"/>
      <c r="I17" s="67"/>
      <c r="K17" s="67"/>
    </row>
    <row r="18" spans="1:11" x14ac:dyDescent="0.2">
      <c r="A18" s="190" t="s">
        <v>113</v>
      </c>
      <c r="B18" s="190"/>
      <c r="C18" s="190"/>
      <c r="D18" s="172">
        <v>5809</v>
      </c>
      <c r="E18" s="172"/>
      <c r="F18" s="172">
        <v>7162</v>
      </c>
      <c r="G18" s="198">
        <v>0.23291444310552592</v>
      </c>
      <c r="H18" s="67"/>
      <c r="I18" s="67"/>
    </row>
    <row r="19" spans="1:11" x14ac:dyDescent="0.2">
      <c r="A19" s="190" t="s">
        <v>81</v>
      </c>
      <c r="B19" s="190"/>
      <c r="C19" s="190"/>
      <c r="D19" s="172">
        <v>5484</v>
      </c>
      <c r="E19" s="172"/>
      <c r="F19" s="172">
        <v>6887</v>
      </c>
      <c r="G19" s="198">
        <v>0.25583515681983954</v>
      </c>
      <c r="H19" s="67"/>
      <c r="I19" s="67"/>
    </row>
    <row r="20" spans="1:11" x14ac:dyDescent="0.2">
      <c r="A20" s="190" t="s">
        <v>110</v>
      </c>
      <c r="B20" s="190"/>
      <c r="C20" s="190"/>
      <c r="D20" s="172">
        <v>2289</v>
      </c>
      <c r="E20" s="172"/>
      <c r="F20" s="172">
        <v>6537</v>
      </c>
      <c r="G20" s="198">
        <v>1.8558322411533421</v>
      </c>
      <c r="H20" s="67"/>
      <c r="I20" s="67"/>
    </row>
    <row r="21" spans="1:11" x14ac:dyDescent="0.2">
      <c r="A21" s="190" t="s">
        <v>91</v>
      </c>
      <c r="B21" s="190"/>
      <c r="C21" s="190"/>
      <c r="D21" s="172">
        <v>5527</v>
      </c>
      <c r="E21" s="172"/>
      <c r="F21" s="172">
        <v>6219</v>
      </c>
      <c r="G21" s="198">
        <v>0.1252035462276099</v>
      </c>
      <c r="H21" s="67"/>
      <c r="I21" s="67"/>
    </row>
    <row r="22" spans="1:11" x14ac:dyDescent="0.2">
      <c r="A22" s="190" t="s">
        <v>97</v>
      </c>
      <c r="B22" s="190"/>
      <c r="C22" s="190"/>
      <c r="D22" s="172">
        <v>5061</v>
      </c>
      <c r="E22" s="172"/>
      <c r="F22" s="172">
        <v>4919</v>
      </c>
      <c r="G22" s="198">
        <v>-2.805769610748864E-2</v>
      </c>
      <c r="H22" s="67"/>
      <c r="I22" s="67"/>
    </row>
    <row r="23" spans="1:11" x14ac:dyDescent="0.2">
      <c r="A23" s="190" t="s">
        <v>111</v>
      </c>
      <c r="B23" s="190"/>
      <c r="C23" s="190"/>
      <c r="D23" s="172">
        <v>2248</v>
      </c>
      <c r="E23" s="172"/>
      <c r="F23" s="172">
        <v>4048</v>
      </c>
      <c r="G23" s="198">
        <v>0.80071174377224197</v>
      </c>
      <c r="H23" s="67"/>
      <c r="I23" s="67"/>
    </row>
    <row r="24" spans="1:11" x14ac:dyDescent="0.2">
      <c r="A24" s="190" t="s">
        <v>93</v>
      </c>
      <c r="B24" s="190"/>
      <c r="C24" s="190"/>
      <c r="D24" s="172">
        <v>9560</v>
      </c>
      <c r="E24" s="172"/>
      <c r="F24" s="172">
        <v>3694</v>
      </c>
      <c r="G24" s="198">
        <v>-0.61359832635983269</v>
      </c>
      <c r="H24" s="67"/>
      <c r="I24" s="67"/>
    </row>
    <row r="25" spans="1:11" x14ac:dyDescent="0.2">
      <c r="A25" s="190" t="s">
        <v>114</v>
      </c>
      <c r="B25" s="190"/>
      <c r="C25" s="190"/>
      <c r="D25" s="172">
        <v>2629</v>
      </c>
      <c r="E25" s="172"/>
      <c r="F25" s="172">
        <v>2972</v>
      </c>
      <c r="G25" s="198">
        <v>0.1304678585013313</v>
      </c>
      <c r="H25" s="67"/>
      <c r="I25" s="67"/>
    </row>
    <row r="26" spans="1:11" x14ac:dyDescent="0.2">
      <c r="A26" s="190" t="s">
        <v>467</v>
      </c>
      <c r="B26" s="190"/>
      <c r="C26" s="190"/>
      <c r="D26" s="172">
        <v>3075</v>
      </c>
      <c r="E26" s="172"/>
      <c r="F26" s="172">
        <v>2698</v>
      </c>
      <c r="G26" s="198">
        <v>-0.12260162601626017</v>
      </c>
      <c r="H26" s="67"/>
      <c r="I26" s="67"/>
    </row>
    <row r="27" spans="1:11" x14ac:dyDescent="0.2">
      <c r="A27" s="190" t="s">
        <v>92</v>
      </c>
      <c r="B27" s="190"/>
      <c r="C27" s="190"/>
      <c r="D27" s="172">
        <v>2044</v>
      </c>
      <c r="E27" s="172"/>
      <c r="F27" s="172">
        <v>2167</v>
      </c>
      <c r="G27" s="198">
        <v>6.0176125244618392E-2</v>
      </c>
      <c r="H27" s="67"/>
      <c r="I27" s="67"/>
    </row>
    <row r="28" spans="1:11" x14ac:dyDescent="0.2">
      <c r="A28" s="190" t="s">
        <v>127</v>
      </c>
      <c r="B28" s="190"/>
      <c r="C28" s="190"/>
      <c r="D28" s="172">
        <v>1481</v>
      </c>
      <c r="E28" s="172"/>
      <c r="F28" s="172">
        <v>2154</v>
      </c>
      <c r="G28" s="198">
        <v>0.45442268737339636</v>
      </c>
      <c r="H28" s="67"/>
      <c r="I28" s="67"/>
    </row>
    <row r="29" spans="1:11" x14ac:dyDescent="0.2">
      <c r="A29" s="190" t="s">
        <v>95</v>
      </c>
      <c r="B29" s="190"/>
      <c r="C29" s="190"/>
      <c r="D29" s="172">
        <v>2167</v>
      </c>
      <c r="E29" s="172"/>
      <c r="F29" s="172">
        <v>2126</v>
      </c>
      <c r="G29" s="198">
        <v>-1.8920166128287955E-2</v>
      </c>
      <c r="H29" s="67"/>
      <c r="I29" s="67"/>
    </row>
    <row r="30" spans="1:11" x14ac:dyDescent="0.2">
      <c r="A30" s="190" t="s">
        <v>88</v>
      </c>
      <c r="B30" s="190"/>
      <c r="C30" s="190"/>
      <c r="D30" s="172">
        <v>2102</v>
      </c>
      <c r="E30" s="172"/>
      <c r="F30" s="172">
        <v>1924</v>
      </c>
      <c r="G30" s="198">
        <v>-8.468125594671741E-2</v>
      </c>
      <c r="H30" s="67"/>
      <c r="I30" s="67"/>
    </row>
    <row r="31" spans="1:11" x14ac:dyDescent="0.2">
      <c r="A31" s="190" t="s">
        <v>468</v>
      </c>
      <c r="B31" s="190"/>
      <c r="C31" s="190"/>
      <c r="D31" s="172">
        <v>1471</v>
      </c>
      <c r="E31" s="172"/>
      <c r="F31" s="172">
        <v>1712</v>
      </c>
      <c r="G31" s="198">
        <v>0.16383412644459552</v>
      </c>
      <c r="H31" s="67"/>
      <c r="I31" s="67"/>
    </row>
    <row r="32" spans="1:11" x14ac:dyDescent="0.2">
      <c r="A32" s="190" t="s">
        <v>96</v>
      </c>
      <c r="B32" s="190"/>
      <c r="C32" s="190"/>
      <c r="D32" s="172">
        <v>1221</v>
      </c>
      <c r="E32" s="172"/>
      <c r="F32" s="172">
        <v>1649</v>
      </c>
      <c r="G32" s="198">
        <v>0.35053235053235055</v>
      </c>
      <c r="H32" s="67"/>
      <c r="I32" s="67"/>
    </row>
    <row r="33" spans="1:9" x14ac:dyDescent="0.2">
      <c r="A33" s="190" t="s">
        <v>469</v>
      </c>
      <c r="B33" s="190"/>
      <c r="C33" s="190"/>
      <c r="D33" s="172">
        <v>780</v>
      </c>
      <c r="E33" s="172"/>
      <c r="F33" s="172">
        <v>1384</v>
      </c>
      <c r="G33" s="198">
        <v>0.77435897435897438</v>
      </c>
      <c r="H33" s="67"/>
      <c r="I33" s="67"/>
    </row>
    <row r="34" spans="1:9" x14ac:dyDescent="0.2">
      <c r="A34" s="190" t="s">
        <v>132</v>
      </c>
      <c r="B34" s="190"/>
      <c r="C34" s="190"/>
      <c r="D34" s="172">
        <v>475</v>
      </c>
      <c r="E34" s="172"/>
      <c r="F34" s="172">
        <v>1172</v>
      </c>
      <c r="G34" s="198">
        <v>1.4673684210526317</v>
      </c>
      <c r="H34" s="67"/>
      <c r="I34" s="67"/>
    </row>
    <row r="35" spans="1:9" x14ac:dyDescent="0.2">
      <c r="A35" s="190" t="s">
        <v>87</v>
      </c>
      <c r="B35" s="190"/>
      <c r="C35" s="190"/>
      <c r="D35" s="172">
        <v>1203</v>
      </c>
      <c r="E35" s="172"/>
      <c r="F35" s="172">
        <v>1130</v>
      </c>
      <c r="G35" s="198">
        <v>-6.0681629260182876E-2</v>
      </c>
      <c r="H35" s="67"/>
      <c r="I35" s="67"/>
    </row>
    <row r="36" spans="1:9" x14ac:dyDescent="0.2">
      <c r="A36" s="190" t="s">
        <v>622</v>
      </c>
      <c r="B36" s="190"/>
      <c r="C36" s="190"/>
      <c r="D36" s="172">
        <v>38</v>
      </c>
      <c r="E36" s="172"/>
      <c r="F36" s="172">
        <v>1130</v>
      </c>
      <c r="G36" s="198">
        <v>28.736842105263158</v>
      </c>
      <c r="H36" s="67"/>
      <c r="I36" s="67"/>
    </row>
    <row r="37" spans="1:9" x14ac:dyDescent="0.2">
      <c r="A37" s="190" t="s">
        <v>623</v>
      </c>
      <c r="B37" s="190"/>
      <c r="C37" s="190"/>
      <c r="D37" s="172">
        <v>374</v>
      </c>
      <c r="E37" s="172"/>
      <c r="F37" s="172">
        <v>1005</v>
      </c>
      <c r="G37" s="198">
        <v>1.6871657754010696</v>
      </c>
      <c r="H37" s="67"/>
      <c r="I37" s="67"/>
    </row>
    <row r="38" spans="1:9" x14ac:dyDescent="0.2">
      <c r="A38" s="190" t="s">
        <v>94</v>
      </c>
      <c r="B38" s="190"/>
      <c r="C38" s="190"/>
      <c r="D38" s="172">
        <v>1575</v>
      </c>
      <c r="E38" s="172"/>
      <c r="F38" s="172">
        <v>826</v>
      </c>
      <c r="G38" s="198">
        <v>-0.47555555555555556</v>
      </c>
      <c r="H38" s="67"/>
      <c r="I38" s="67"/>
    </row>
    <row r="39" spans="1:9" x14ac:dyDescent="0.2">
      <c r="A39" s="190" t="s">
        <v>126</v>
      </c>
      <c r="B39" s="190"/>
      <c r="C39" s="190"/>
      <c r="D39" s="172">
        <v>1091</v>
      </c>
      <c r="E39" s="172"/>
      <c r="F39" s="172">
        <v>787</v>
      </c>
      <c r="G39" s="198">
        <v>-0.27864344637946836</v>
      </c>
      <c r="H39" s="67"/>
      <c r="I39" s="67"/>
    </row>
    <row r="40" spans="1:9" x14ac:dyDescent="0.2">
      <c r="A40" s="190" t="s">
        <v>470</v>
      </c>
      <c r="B40" s="190"/>
      <c r="C40" s="190"/>
      <c r="D40" s="172">
        <v>733</v>
      </c>
      <c r="E40" s="172"/>
      <c r="F40" s="172">
        <v>739</v>
      </c>
      <c r="G40" s="198">
        <v>8.1855388813096858E-3</v>
      </c>
      <c r="H40" s="67"/>
      <c r="I40" s="67"/>
    </row>
    <row r="41" spans="1:9" x14ac:dyDescent="0.2">
      <c r="A41" s="190" t="s">
        <v>473</v>
      </c>
      <c r="B41" s="190"/>
      <c r="C41" s="190"/>
      <c r="D41" s="172">
        <v>427</v>
      </c>
      <c r="E41" s="172"/>
      <c r="F41" s="172">
        <v>654</v>
      </c>
      <c r="G41" s="198">
        <v>0.53161592505854804</v>
      </c>
      <c r="H41" s="67"/>
      <c r="I41" s="67"/>
    </row>
    <row r="42" spans="1:9" x14ac:dyDescent="0.2">
      <c r="A42" s="190" t="s">
        <v>120</v>
      </c>
      <c r="B42" s="190"/>
      <c r="C42" s="190"/>
      <c r="D42" s="172">
        <v>699</v>
      </c>
      <c r="E42" s="172"/>
      <c r="F42" s="172">
        <v>541</v>
      </c>
      <c r="G42" s="198">
        <v>-0.22603719599427755</v>
      </c>
      <c r="H42" s="67"/>
      <c r="I42" s="67"/>
    </row>
    <row r="43" spans="1:9" x14ac:dyDescent="0.2">
      <c r="A43" s="190" t="s">
        <v>131</v>
      </c>
      <c r="B43" s="190"/>
      <c r="C43" s="190"/>
      <c r="D43" s="172">
        <v>583</v>
      </c>
      <c r="E43" s="172"/>
      <c r="F43" s="172">
        <v>527</v>
      </c>
      <c r="G43" s="198">
        <v>-9.6054888507718691E-2</v>
      </c>
      <c r="H43" s="67"/>
      <c r="I43" s="67"/>
    </row>
    <row r="44" spans="1:9" x14ac:dyDescent="0.2">
      <c r="A44" s="190" t="s">
        <v>471</v>
      </c>
      <c r="B44" s="190"/>
      <c r="C44" s="190"/>
      <c r="D44" s="172">
        <v>494</v>
      </c>
      <c r="E44" s="172"/>
      <c r="F44" s="172">
        <v>447</v>
      </c>
      <c r="G44" s="198">
        <v>-9.5141700404858295E-2</v>
      </c>
      <c r="H44" s="67"/>
      <c r="I44" s="67"/>
    </row>
    <row r="45" spans="1:9" x14ac:dyDescent="0.2">
      <c r="A45" s="190" t="s">
        <v>472</v>
      </c>
      <c r="B45" s="190"/>
      <c r="C45" s="190"/>
      <c r="D45" s="172">
        <v>412</v>
      </c>
      <c r="E45" s="172"/>
      <c r="F45" s="172">
        <v>425</v>
      </c>
      <c r="G45" s="198">
        <v>3.1553398058252427E-2</v>
      </c>
      <c r="H45" s="67"/>
      <c r="I45" s="67"/>
    </row>
    <row r="46" spans="1:9" x14ac:dyDescent="0.2">
      <c r="A46" s="190" t="s">
        <v>624</v>
      </c>
      <c r="B46" s="190"/>
      <c r="C46" s="190"/>
      <c r="D46" s="172">
        <v>8278</v>
      </c>
      <c r="E46" s="172"/>
      <c r="F46" s="172">
        <v>5445</v>
      </c>
      <c r="G46" s="198">
        <v>-0.3422324232906499</v>
      </c>
      <c r="H46" s="67"/>
      <c r="I46" s="67"/>
    </row>
    <row r="47" spans="1:9" x14ac:dyDescent="0.2">
      <c r="A47" s="177" t="s">
        <v>529</v>
      </c>
      <c r="B47" s="68"/>
      <c r="C47" s="68"/>
      <c r="D47" s="31">
        <v>251331</v>
      </c>
      <c r="E47" s="91"/>
      <c r="F47" s="31">
        <v>258213</v>
      </c>
      <c r="G47" s="199">
        <f t="shared" ref="G47" si="0">(F47-D47)/D47</f>
        <v>2.7382217076285853E-2</v>
      </c>
      <c r="H47" s="67"/>
      <c r="I47" s="67"/>
    </row>
    <row r="48" spans="1:9" x14ac:dyDescent="0.2">
      <c r="A48" s="67"/>
      <c r="B48" s="67"/>
      <c r="C48" s="67"/>
      <c r="D48" s="67"/>
      <c r="E48" s="67"/>
      <c r="F48" s="67"/>
      <c r="G48" s="67"/>
    </row>
    <row r="49" spans="1:7" x14ac:dyDescent="0.2">
      <c r="A49" s="67"/>
      <c r="B49" s="67"/>
      <c r="C49" s="67"/>
      <c r="D49" s="67"/>
      <c r="E49" s="67"/>
      <c r="F49" s="67"/>
      <c r="G49" s="67"/>
    </row>
    <row r="50" spans="1:7" x14ac:dyDescent="0.2">
      <c r="A50" s="67"/>
      <c r="B50" s="67"/>
      <c r="C50" s="67"/>
      <c r="D50" s="67"/>
      <c r="E50" s="67"/>
      <c r="F50" s="67"/>
      <c r="G50" s="67"/>
    </row>
    <row r="51" spans="1:7" x14ac:dyDescent="0.2">
      <c r="A51" s="67"/>
      <c r="B51" s="67"/>
      <c r="C51" s="67"/>
      <c r="D51" s="67"/>
      <c r="E51" s="67"/>
      <c r="F51" s="67"/>
      <c r="G51" s="67"/>
    </row>
    <row r="52" spans="1:7" x14ac:dyDescent="0.2">
      <c r="A52" s="67"/>
      <c r="B52" s="67"/>
      <c r="C52" s="67"/>
      <c r="D52" s="67"/>
      <c r="E52" s="67"/>
      <c r="F52" s="67"/>
      <c r="G52" s="67"/>
    </row>
    <row r="53" spans="1:7" x14ac:dyDescent="0.2">
      <c r="A53" s="67"/>
      <c r="B53" s="67"/>
      <c r="C53" s="67"/>
      <c r="D53" s="67"/>
      <c r="E53" s="67"/>
      <c r="F53" s="67"/>
      <c r="G53" s="67"/>
    </row>
    <row r="54" spans="1:7" x14ac:dyDescent="0.2">
      <c r="A54" s="67"/>
      <c r="B54" s="67"/>
      <c r="C54" s="67"/>
      <c r="D54" s="67"/>
      <c r="E54" s="67"/>
      <c r="F54" s="67"/>
      <c r="G54" s="67"/>
    </row>
    <row r="55" spans="1:7" x14ac:dyDescent="0.2">
      <c r="A55" s="67"/>
      <c r="B55" s="67"/>
      <c r="C55" s="67"/>
      <c r="D55" s="67"/>
      <c r="E55" s="67"/>
      <c r="F55" s="67"/>
      <c r="G55" s="67"/>
    </row>
    <row r="56" spans="1:7" x14ac:dyDescent="0.2">
      <c r="A56" s="67"/>
      <c r="B56" s="67"/>
      <c r="C56" s="67"/>
      <c r="D56" s="67"/>
      <c r="E56" s="67"/>
      <c r="F56" s="67"/>
      <c r="G56" s="67"/>
    </row>
  </sheetData>
  <pageMargins left="0.75" right="0.75" top="1" bottom="1" header="0.5" footer="0.5"/>
  <pageSetup paperSize="9"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3"/>
  <sheetViews>
    <sheetView showGridLines="0" zoomScaleNormal="100" zoomScaleSheetLayoutView="100" workbookViewId="0">
      <selection activeCell="V1" sqref="V1"/>
    </sheetView>
  </sheetViews>
  <sheetFormatPr defaultRowHeight="12.75" x14ac:dyDescent="0.2"/>
  <cols>
    <col min="1" max="1" width="2.42578125" customWidth="1"/>
    <col min="2" max="2" width="1.5703125" customWidth="1"/>
    <col min="3" max="3" width="7.140625" customWidth="1"/>
    <col min="4" max="4" width="11.5703125" customWidth="1"/>
    <col min="5" max="5" width="5.7109375" customWidth="1"/>
    <col min="6" max="6" width="1.140625" bestFit="1" customWidth="1"/>
    <col min="7" max="7" width="5.7109375" customWidth="1"/>
    <col min="8" max="8" width="0.5703125" customWidth="1"/>
    <col min="9" max="9" width="5.7109375" customWidth="1"/>
    <col min="10" max="10" width="0.5703125" customWidth="1"/>
    <col min="11" max="11" width="5.7109375" customWidth="1"/>
    <col min="12" max="12" width="0.5703125" customWidth="1"/>
    <col min="13" max="13" width="5.7109375" customWidth="1"/>
    <col min="14" max="14" width="1.140625" bestFit="1" customWidth="1"/>
    <col min="15" max="15" width="5.7109375" customWidth="1"/>
    <col min="16" max="16" width="0.5703125" customWidth="1"/>
    <col min="17" max="17" width="5.7109375" customWidth="1"/>
    <col min="18" max="18" width="0.5703125" customWidth="1"/>
    <col min="19" max="19" width="5.7109375" customWidth="1"/>
    <col min="20" max="20" width="0.5703125" customWidth="1"/>
    <col min="21" max="21" width="5.7109375" customWidth="1"/>
    <col min="22" max="22" width="1.140625" bestFit="1" customWidth="1"/>
    <col min="23" max="23" width="5.7109375" customWidth="1"/>
  </cols>
  <sheetData>
    <row r="1" spans="1:24" x14ac:dyDescent="0.2">
      <c r="A1" s="1" t="s">
        <v>346</v>
      </c>
      <c r="B1" s="1"/>
      <c r="C1" s="1"/>
      <c r="D1" s="1" t="s">
        <v>347</v>
      </c>
      <c r="E1" s="1"/>
      <c r="F1" s="1"/>
      <c r="G1" s="1"/>
      <c r="H1" s="1"/>
      <c r="I1" s="1"/>
      <c r="J1" s="1"/>
      <c r="K1" s="1"/>
      <c r="L1" s="1"/>
      <c r="M1" s="1"/>
      <c r="N1" s="1"/>
      <c r="O1" s="1"/>
      <c r="P1" s="1"/>
      <c r="Q1" s="1"/>
      <c r="R1" s="1"/>
      <c r="S1" s="1"/>
      <c r="T1" s="1"/>
      <c r="U1" s="1"/>
      <c r="V1" s="1"/>
      <c r="W1" s="1"/>
      <c r="X1" s="1"/>
    </row>
    <row r="2" spans="1:24" x14ac:dyDescent="0.2">
      <c r="A2" s="1"/>
      <c r="B2" s="1"/>
      <c r="C2" s="1"/>
      <c r="D2" s="1" t="s">
        <v>625</v>
      </c>
      <c r="E2" s="1"/>
      <c r="F2" s="1"/>
      <c r="G2" s="1"/>
      <c r="H2" s="1"/>
      <c r="I2" s="1"/>
      <c r="J2" s="1"/>
      <c r="K2" s="1"/>
      <c r="L2" s="1"/>
      <c r="M2" s="1"/>
      <c r="N2" s="1"/>
      <c r="O2" s="1"/>
      <c r="P2" s="1"/>
      <c r="Q2" s="1"/>
      <c r="R2" s="1"/>
      <c r="S2" s="1"/>
      <c r="T2" s="1"/>
      <c r="U2" s="1"/>
      <c r="V2" s="1"/>
      <c r="W2" s="1"/>
      <c r="X2" s="1"/>
    </row>
    <row r="3" spans="1:24" x14ac:dyDescent="0.2">
      <c r="A3" s="3"/>
      <c r="B3" s="3"/>
      <c r="C3" s="3"/>
      <c r="D3" s="3" t="s">
        <v>348</v>
      </c>
      <c r="E3" s="3"/>
      <c r="F3" s="3"/>
      <c r="G3" s="3"/>
      <c r="H3" s="3"/>
      <c r="I3" s="3"/>
      <c r="J3" s="3"/>
      <c r="K3" s="3"/>
      <c r="L3" s="3"/>
      <c r="M3" s="3"/>
      <c r="N3" s="3"/>
      <c r="O3" s="3"/>
      <c r="P3" s="3"/>
      <c r="Q3" s="3"/>
      <c r="R3" s="3"/>
      <c r="S3" s="3"/>
      <c r="T3" s="3"/>
      <c r="U3" s="3"/>
      <c r="V3" s="3"/>
      <c r="W3" s="3"/>
      <c r="X3" s="3"/>
    </row>
    <row r="4" spans="1:24" x14ac:dyDescent="0.2">
      <c r="A4" s="3"/>
      <c r="B4" s="3"/>
      <c r="C4" s="3"/>
      <c r="D4" s="3" t="s">
        <v>626</v>
      </c>
      <c r="E4" s="3"/>
      <c r="F4" s="3"/>
      <c r="G4" s="3"/>
      <c r="H4" s="3"/>
      <c r="I4" s="3"/>
      <c r="J4" s="3"/>
      <c r="K4" s="3"/>
      <c r="L4" s="3"/>
      <c r="M4" s="3"/>
      <c r="N4" s="3"/>
      <c r="O4" s="3"/>
      <c r="P4" s="3"/>
      <c r="Q4" s="3"/>
      <c r="R4" s="3"/>
      <c r="S4" s="3"/>
      <c r="T4" s="3"/>
      <c r="U4" s="3"/>
      <c r="V4" s="3"/>
      <c r="W4" s="3"/>
      <c r="X4" s="3"/>
    </row>
    <row r="5" spans="1:24" x14ac:dyDescent="0.2">
      <c r="A5" s="11"/>
      <c r="B5" s="11"/>
      <c r="C5" s="11"/>
      <c r="D5" s="11"/>
      <c r="E5" s="11"/>
      <c r="F5" s="11"/>
      <c r="G5" s="11"/>
      <c r="H5" s="11"/>
      <c r="I5" s="11"/>
      <c r="J5" s="11"/>
      <c r="K5" s="11"/>
      <c r="L5" s="11"/>
      <c r="M5" s="11"/>
      <c r="N5" s="11"/>
      <c r="O5" s="11"/>
      <c r="P5" s="11"/>
      <c r="Q5" s="11"/>
      <c r="R5" s="11"/>
      <c r="S5" s="11"/>
      <c r="T5" s="11"/>
      <c r="U5" s="11"/>
      <c r="V5" s="11"/>
      <c r="W5" s="11"/>
      <c r="X5" s="3"/>
    </row>
    <row r="6" spans="1:24" x14ac:dyDescent="0.2">
      <c r="A6" s="2" t="s">
        <v>349</v>
      </c>
      <c r="B6" s="2"/>
      <c r="C6" s="2"/>
      <c r="D6" s="2"/>
      <c r="E6" s="2" t="s">
        <v>350</v>
      </c>
      <c r="F6" s="2"/>
      <c r="G6" s="2"/>
      <c r="H6" s="2"/>
      <c r="I6" s="2" t="s">
        <v>351</v>
      </c>
      <c r="J6" s="2"/>
      <c r="K6" s="2"/>
      <c r="L6" s="2"/>
      <c r="M6" s="2"/>
      <c r="N6" s="2"/>
      <c r="O6" s="2"/>
      <c r="P6" s="2"/>
      <c r="Q6" s="2"/>
      <c r="R6" s="2"/>
      <c r="S6" s="2"/>
      <c r="T6" s="2"/>
      <c r="U6" s="2"/>
      <c r="V6" s="2"/>
      <c r="W6" s="2"/>
      <c r="X6" s="2"/>
    </row>
    <row r="7" spans="1:24" x14ac:dyDescent="0.2">
      <c r="A7" s="2" t="s">
        <v>352</v>
      </c>
      <c r="B7" s="2"/>
      <c r="C7" s="2"/>
      <c r="D7" s="2"/>
      <c r="E7" s="2" t="s">
        <v>353</v>
      </c>
      <c r="F7" s="2"/>
      <c r="G7" s="2"/>
      <c r="H7" s="2"/>
      <c r="I7" s="12" t="s">
        <v>354</v>
      </c>
      <c r="J7" s="12"/>
      <c r="K7" s="12"/>
      <c r="L7" s="12"/>
      <c r="M7" s="12"/>
      <c r="N7" s="12"/>
      <c r="O7" s="12"/>
      <c r="P7" s="12"/>
      <c r="Q7" s="12"/>
      <c r="R7" s="12"/>
      <c r="S7" s="12"/>
      <c r="T7" s="12"/>
      <c r="U7" s="12"/>
      <c r="V7" s="12"/>
      <c r="W7" s="12"/>
      <c r="X7" s="2"/>
    </row>
    <row r="8" spans="1:24" x14ac:dyDescent="0.2">
      <c r="A8" s="2"/>
      <c r="B8" s="2"/>
      <c r="C8" s="2"/>
      <c r="D8" s="2"/>
      <c r="E8" s="13" t="s">
        <v>355</v>
      </c>
      <c r="F8" s="2"/>
      <c r="G8" s="2"/>
      <c r="H8" s="2"/>
      <c r="I8" s="2" t="s">
        <v>356</v>
      </c>
      <c r="J8" s="2"/>
      <c r="K8" s="2"/>
      <c r="L8" s="2"/>
      <c r="M8" s="2" t="s">
        <v>357</v>
      </c>
      <c r="N8" s="2"/>
      <c r="O8" s="2"/>
      <c r="P8" s="2"/>
      <c r="Q8" s="2" t="s">
        <v>358</v>
      </c>
      <c r="R8" s="2"/>
      <c r="S8" s="2"/>
      <c r="T8" s="2"/>
      <c r="U8" s="2" t="s">
        <v>359</v>
      </c>
      <c r="V8" s="2"/>
      <c r="W8" s="2"/>
      <c r="X8" s="2"/>
    </row>
    <row r="9" spans="1:24" x14ac:dyDescent="0.2">
      <c r="A9" s="2"/>
      <c r="B9" s="2"/>
      <c r="C9" s="2"/>
      <c r="D9" s="2"/>
      <c r="E9" s="13" t="s">
        <v>360</v>
      </c>
      <c r="F9" s="13"/>
      <c r="G9" s="13"/>
      <c r="H9" s="13"/>
      <c r="I9" s="13" t="s">
        <v>361</v>
      </c>
      <c r="J9" s="13"/>
      <c r="K9" s="13"/>
      <c r="L9" s="13"/>
      <c r="M9" s="13" t="s">
        <v>362</v>
      </c>
      <c r="N9" s="13"/>
      <c r="O9" s="13"/>
      <c r="P9" s="13"/>
      <c r="Q9" s="13" t="s">
        <v>363</v>
      </c>
      <c r="R9" s="13"/>
      <c r="S9" s="13"/>
      <c r="T9" s="13"/>
      <c r="U9" s="13" t="s">
        <v>364</v>
      </c>
      <c r="V9" s="2"/>
      <c r="W9" s="2"/>
      <c r="X9" s="2"/>
    </row>
    <row r="10" spans="1:24" x14ac:dyDescent="0.2">
      <c r="A10" s="2"/>
      <c r="B10" s="2"/>
      <c r="C10" s="2"/>
      <c r="D10" s="2"/>
      <c r="E10" s="13"/>
      <c r="F10" s="13"/>
      <c r="G10" s="13"/>
      <c r="H10" s="13"/>
      <c r="I10" s="13" t="s">
        <v>365</v>
      </c>
      <c r="J10" s="13"/>
      <c r="K10" s="13"/>
      <c r="L10" s="13"/>
      <c r="M10" s="13"/>
      <c r="N10" s="13"/>
      <c r="O10" s="13"/>
      <c r="P10" s="13"/>
      <c r="Q10" s="13"/>
      <c r="R10" s="13"/>
      <c r="S10" s="13"/>
      <c r="T10" s="13"/>
      <c r="U10" s="13" t="s">
        <v>366</v>
      </c>
      <c r="V10" s="2"/>
      <c r="W10" s="2"/>
      <c r="X10" s="2"/>
    </row>
    <row r="11" spans="1:24" x14ac:dyDescent="0.2">
      <c r="A11" s="2"/>
      <c r="B11" s="2"/>
      <c r="C11" s="2"/>
      <c r="D11" s="2"/>
      <c r="E11" s="12"/>
      <c r="F11" s="12"/>
      <c r="G11" s="12"/>
      <c r="H11" s="12"/>
      <c r="I11" s="12" t="s">
        <v>367</v>
      </c>
      <c r="J11" s="12"/>
      <c r="K11" s="12"/>
      <c r="L11" s="12"/>
      <c r="M11" s="12"/>
      <c r="N11" s="12"/>
      <c r="O11" s="12"/>
      <c r="P11" s="12"/>
      <c r="Q11" s="12"/>
      <c r="R11" s="12"/>
      <c r="S11" s="12"/>
      <c r="T11" s="12"/>
      <c r="U11" s="12"/>
      <c r="V11" s="12"/>
      <c r="W11" s="12"/>
      <c r="X11" s="2"/>
    </row>
    <row r="12" spans="1:24" x14ac:dyDescent="0.2">
      <c r="A12" s="12"/>
      <c r="B12" s="12"/>
      <c r="C12" s="12"/>
      <c r="D12" s="12"/>
      <c r="E12" s="20">
        <v>2015</v>
      </c>
      <c r="F12" s="20"/>
      <c r="G12" s="20">
        <v>2016</v>
      </c>
      <c r="H12" s="20"/>
      <c r="I12" s="20">
        <v>2015</v>
      </c>
      <c r="J12" s="20"/>
      <c r="K12" s="20">
        <v>2016</v>
      </c>
      <c r="L12" s="20"/>
      <c r="M12" s="20">
        <v>2015</v>
      </c>
      <c r="N12" s="20"/>
      <c r="O12" s="20">
        <v>2016</v>
      </c>
      <c r="P12" s="20"/>
      <c r="Q12" s="20">
        <v>2015</v>
      </c>
      <c r="R12" s="20"/>
      <c r="S12" s="20">
        <v>2016</v>
      </c>
      <c r="T12" s="20"/>
      <c r="U12" s="20">
        <v>2015</v>
      </c>
      <c r="V12" s="20"/>
      <c r="W12" s="20">
        <v>2016</v>
      </c>
      <c r="X12" s="2"/>
    </row>
    <row r="13" spans="1:24" x14ac:dyDescent="0.2">
      <c r="A13" s="2"/>
      <c r="B13" s="2"/>
      <c r="C13" s="2"/>
      <c r="D13" s="2"/>
      <c r="E13" s="2"/>
      <c r="F13" s="2"/>
      <c r="G13" s="2"/>
      <c r="H13" s="2"/>
      <c r="I13" s="2"/>
      <c r="J13" s="2"/>
      <c r="K13" s="2"/>
      <c r="L13" s="2"/>
      <c r="M13" s="2"/>
      <c r="N13" s="2"/>
      <c r="O13" s="2"/>
      <c r="P13" s="2"/>
      <c r="Q13" s="2"/>
      <c r="R13" s="2"/>
      <c r="S13" s="2"/>
      <c r="T13" s="2"/>
      <c r="U13" s="2"/>
      <c r="V13" s="2"/>
      <c r="W13" s="2"/>
      <c r="X13" s="2"/>
    </row>
    <row r="14" spans="1:24" x14ac:dyDescent="0.2">
      <c r="A14" s="2" t="s">
        <v>368</v>
      </c>
      <c r="B14" s="2"/>
      <c r="C14" s="2"/>
      <c r="D14" s="2"/>
      <c r="E14" s="42" t="s">
        <v>527</v>
      </c>
      <c r="F14" s="24"/>
      <c r="G14" s="42">
        <v>1</v>
      </c>
      <c r="H14" s="24"/>
      <c r="I14" s="42" t="s">
        <v>527</v>
      </c>
      <c r="J14" s="24"/>
      <c r="K14" s="42" t="s">
        <v>527</v>
      </c>
      <c r="L14" s="24"/>
      <c r="M14" s="42" t="s">
        <v>527</v>
      </c>
      <c r="N14" s="24"/>
      <c r="O14" s="42" t="s">
        <v>527</v>
      </c>
      <c r="P14" s="24"/>
      <c r="Q14" s="42" t="s">
        <v>527</v>
      </c>
      <c r="R14" s="24"/>
      <c r="S14" s="42">
        <v>1</v>
      </c>
      <c r="T14" s="24"/>
      <c r="U14" s="42" t="s">
        <v>527</v>
      </c>
      <c r="V14" s="24"/>
      <c r="W14" s="42" t="s">
        <v>527</v>
      </c>
      <c r="X14" s="2"/>
    </row>
    <row r="15" spans="1:24" x14ac:dyDescent="0.2">
      <c r="A15" s="2" t="s">
        <v>369</v>
      </c>
      <c r="B15" s="2"/>
      <c r="C15" s="2"/>
      <c r="D15" s="2"/>
      <c r="E15" s="33"/>
      <c r="F15" s="2"/>
      <c r="G15" s="33"/>
      <c r="H15" s="2"/>
      <c r="I15" s="33"/>
      <c r="J15" s="2"/>
      <c r="K15" s="33"/>
      <c r="L15" s="2"/>
      <c r="M15" s="33"/>
      <c r="N15" s="2"/>
      <c r="O15" s="33"/>
      <c r="P15" s="2"/>
      <c r="Q15" s="33"/>
      <c r="R15" s="2"/>
      <c r="S15" s="33"/>
      <c r="T15" s="2"/>
      <c r="U15" s="33"/>
      <c r="V15" s="2"/>
      <c r="W15" s="33"/>
      <c r="X15" s="2"/>
    </row>
    <row r="16" spans="1:24" x14ac:dyDescent="0.2">
      <c r="A16" s="2" t="s">
        <v>11</v>
      </c>
      <c r="B16" s="2"/>
      <c r="C16" s="2"/>
      <c r="D16" s="2"/>
      <c r="E16" s="33"/>
      <c r="F16" s="2"/>
      <c r="G16" s="33"/>
      <c r="H16" s="2"/>
      <c r="I16" s="33"/>
      <c r="J16" s="2"/>
      <c r="K16" s="33"/>
      <c r="L16" s="2"/>
      <c r="M16" s="33"/>
      <c r="N16" s="2"/>
      <c r="O16" s="33"/>
      <c r="P16" s="2"/>
      <c r="Q16" s="33"/>
      <c r="R16" s="2"/>
      <c r="S16" s="33"/>
      <c r="T16" s="2"/>
      <c r="U16" s="33"/>
      <c r="V16" s="2"/>
      <c r="W16" s="33"/>
      <c r="X16" s="2"/>
    </row>
    <row r="17" spans="1:24" x14ac:dyDescent="0.2">
      <c r="A17" s="2"/>
      <c r="B17" s="2"/>
      <c r="C17" s="2"/>
      <c r="D17" s="2"/>
      <c r="E17" s="33"/>
      <c r="F17" s="2"/>
      <c r="G17" s="33"/>
      <c r="H17" s="2"/>
      <c r="I17" s="33"/>
      <c r="J17" s="2"/>
      <c r="K17" s="33"/>
      <c r="L17" s="2"/>
      <c r="M17" s="33"/>
      <c r="N17" s="2"/>
      <c r="O17" s="33"/>
      <c r="P17" s="2"/>
      <c r="Q17" s="33"/>
      <c r="R17" s="2"/>
      <c r="S17" s="33"/>
      <c r="T17" s="2"/>
      <c r="U17" s="33"/>
      <c r="V17" s="2"/>
      <c r="W17" s="33"/>
      <c r="X17" s="2"/>
    </row>
    <row r="18" spans="1:24" ht="13.5" x14ac:dyDescent="0.2">
      <c r="A18" s="2" t="s">
        <v>627</v>
      </c>
      <c r="B18" s="2"/>
      <c r="C18" s="2"/>
      <c r="D18" s="2"/>
      <c r="E18" s="42" t="s">
        <v>527</v>
      </c>
      <c r="F18" s="2"/>
      <c r="G18" s="42" t="s">
        <v>527</v>
      </c>
      <c r="H18" s="2"/>
      <c r="I18" s="42" t="s">
        <v>527</v>
      </c>
      <c r="J18" s="2"/>
      <c r="K18" s="42" t="s">
        <v>527</v>
      </c>
      <c r="L18" s="2"/>
      <c r="M18" s="42" t="s">
        <v>527</v>
      </c>
      <c r="N18" s="2"/>
      <c r="O18" s="42" t="s">
        <v>527</v>
      </c>
      <c r="P18" s="2"/>
      <c r="Q18" s="42" t="s">
        <v>527</v>
      </c>
      <c r="R18" s="2"/>
      <c r="S18" s="42" t="s">
        <v>527</v>
      </c>
      <c r="T18" s="2"/>
      <c r="U18" s="42" t="s">
        <v>527</v>
      </c>
      <c r="V18" s="2"/>
      <c r="W18" s="42" t="s">
        <v>527</v>
      </c>
      <c r="X18" s="2"/>
    </row>
    <row r="19" spans="1:24" x14ac:dyDescent="0.2">
      <c r="A19" s="2" t="s">
        <v>370</v>
      </c>
      <c r="B19" s="2"/>
      <c r="C19" s="2"/>
      <c r="D19" s="2"/>
      <c r="E19" s="33"/>
      <c r="F19" s="2"/>
      <c r="G19" s="33"/>
      <c r="H19" s="2"/>
      <c r="I19" s="33"/>
      <c r="J19" s="2"/>
      <c r="K19" s="33"/>
      <c r="L19" s="2"/>
      <c r="M19" s="33"/>
      <c r="N19" s="2"/>
      <c r="O19" s="33"/>
      <c r="P19" s="2"/>
      <c r="Q19" s="33"/>
      <c r="R19" s="2"/>
      <c r="S19" s="33"/>
      <c r="T19" s="2"/>
      <c r="U19" s="33"/>
      <c r="V19" s="2"/>
      <c r="W19" s="33"/>
      <c r="X19" s="2"/>
    </row>
    <row r="20" spans="1:24" ht="13.5" x14ac:dyDescent="0.2">
      <c r="A20" s="2" t="s">
        <v>628</v>
      </c>
      <c r="B20" s="2"/>
      <c r="C20" s="2"/>
      <c r="D20" s="2"/>
      <c r="E20" s="33"/>
      <c r="F20" s="2"/>
      <c r="G20" s="33"/>
      <c r="H20" s="2"/>
      <c r="I20" s="33"/>
      <c r="J20" s="2"/>
      <c r="K20" s="33"/>
      <c r="L20" s="2"/>
      <c r="M20" s="33"/>
      <c r="N20" s="2"/>
      <c r="O20" s="33"/>
      <c r="P20" s="2"/>
      <c r="Q20" s="33"/>
      <c r="R20" s="2"/>
      <c r="S20" s="33"/>
      <c r="T20" s="2"/>
      <c r="U20" s="33"/>
      <c r="V20" s="2"/>
      <c r="W20" s="33"/>
      <c r="X20" s="2"/>
    </row>
    <row r="21" spans="1:24" x14ac:dyDescent="0.2">
      <c r="A21" s="2"/>
      <c r="B21" s="2"/>
      <c r="C21" s="2"/>
      <c r="D21" s="2"/>
      <c r="E21" s="33"/>
      <c r="F21" s="2"/>
      <c r="G21" s="33"/>
      <c r="H21" s="2"/>
      <c r="I21" s="33"/>
      <c r="J21" s="2"/>
      <c r="K21" s="33"/>
      <c r="L21" s="2"/>
      <c r="M21" s="33"/>
      <c r="N21" s="2"/>
      <c r="O21" s="33"/>
      <c r="P21" s="2"/>
      <c r="Q21" s="33"/>
      <c r="R21" s="2"/>
      <c r="S21" s="33"/>
      <c r="T21" s="2"/>
      <c r="U21" s="33"/>
      <c r="V21" s="2"/>
      <c r="W21" s="33"/>
      <c r="X21" s="2"/>
    </row>
    <row r="22" spans="1:24" ht="13.5" x14ac:dyDescent="0.2">
      <c r="A22" s="2" t="s">
        <v>371</v>
      </c>
      <c r="B22" s="2"/>
      <c r="C22" s="2"/>
      <c r="D22" s="2"/>
      <c r="E22" s="42">
        <v>2</v>
      </c>
      <c r="F22" s="30"/>
      <c r="G22" s="42">
        <v>1</v>
      </c>
      <c r="H22" s="2"/>
      <c r="I22" s="42" t="s">
        <v>527</v>
      </c>
      <c r="J22" s="2"/>
      <c r="K22" s="42" t="s">
        <v>527</v>
      </c>
      <c r="L22" s="2"/>
      <c r="M22" s="42">
        <v>1</v>
      </c>
      <c r="N22" s="30"/>
      <c r="O22" s="42" t="s">
        <v>527</v>
      </c>
      <c r="P22" s="2"/>
      <c r="Q22" s="42" t="s">
        <v>527</v>
      </c>
      <c r="R22" s="2"/>
      <c r="S22" s="42">
        <v>1</v>
      </c>
      <c r="T22" s="2"/>
      <c r="U22" s="42">
        <v>1</v>
      </c>
      <c r="V22" s="30"/>
      <c r="W22" s="42" t="s">
        <v>527</v>
      </c>
      <c r="X22" s="2"/>
    </row>
    <row r="23" spans="1:24" x14ac:dyDescent="0.2">
      <c r="A23" s="2" t="s">
        <v>372</v>
      </c>
      <c r="B23" s="2"/>
      <c r="C23" s="2"/>
      <c r="D23" s="2"/>
      <c r="E23" s="33"/>
      <c r="F23" s="2"/>
      <c r="G23" s="33"/>
      <c r="H23" s="2"/>
      <c r="I23" s="33"/>
      <c r="J23" s="2"/>
      <c r="K23" s="33"/>
      <c r="L23" s="2"/>
      <c r="M23" s="33"/>
      <c r="N23" s="2"/>
      <c r="O23" s="33"/>
      <c r="P23" s="2"/>
      <c r="Q23" s="33"/>
      <c r="R23" s="2"/>
      <c r="S23" s="33"/>
      <c r="T23" s="2"/>
      <c r="U23" s="33"/>
      <c r="V23" s="2"/>
      <c r="W23" s="33"/>
      <c r="X23" s="2"/>
    </row>
    <row r="24" spans="1:24" x14ac:dyDescent="0.2">
      <c r="A24" s="2"/>
      <c r="B24" s="2"/>
      <c r="C24" s="2"/>
      <c r="D24" s="2"/>
      <c r="E24" s="33"/>
      <c r="F24" s="2"/>
      <c r="G24" s="33"/>
      <c r="H24" s="2"/>
      <c r="I24" s="33"/>
      <c r="J24" s="2"/>
      <c r="K24" s="33"/>
      <c r="L24" s="2"/>
      <c r="M24" s="33"/>
      <c r="N24" s="2"/>
      <c r="O24" s="33"/>
      <c r="P24" s="2"/>
      <c r="Q24" s="33"/>
      <c r="R24" s="2"/>
      <c r="S24" s="33"/>
      <c r="T24" s="2"/>
      <c r="U24" s="33"/>
      <c r="V24" s="2"/>
      <c r="W24" s="33"/>
      <c r="X24" s="2"/>
    </row>
    <row r="25" spans="1:24" ht="13.5" x14ac:dyDescent="0.2">
      <c r="A25" s="2" t="s">
        <v>373</v>
      </c>
      <c r="B25" s="2"/>
      <c r="C25" s="2"/>
      <c r="D25" s="2"/>
      <c r="E25" s="33">
        <v>8</v>
      </c>
      <c r="F25" s="30"/>
      <c r="G25" s="33">
        <v>3</v>
      </c>
      <c r="H25" s="2"/>
      <c r="I25" s="42" t="s">
        <v>527</v>
      </c>
      <c r="J25" s="2"/>
      <c r="K25" s="42" t="s">
        <v>527</v>
      </c>
      <c r="L25" s="2"/>
      <c r="M25" s="42">
        <v>3</v>
      </c>
      <c r="N25" s="30"/>
      <c r="O25" s="42">
        <v>1</v>
      </c>
      <c r="P25" s="2"/>
      <c r="Q25" s="33">
        <v>2</v>
      </c>
      <c r="R25" s="2"/>
      <c r="S25" s="42" t="s">
        <v>527</v>
      </c>
      <c r="T25" s="2"/>
      <c r="U25" s="33">
        <v>3</v>
      </c>
      <c r="V25" s="30"/>
      <c r="W25" s="33">
        <v>2</v>
      </c>
      <c r="X25" s="2"/>
    </row>
    <row r="26" spans="1:24" x14ac:dyDescent="0.2">
      <c r="A26" s="12" t="s">
        <v>374</v>
      </c>
      <c r="B26" s="12"/>
      <c r="C26" s="12"/>
      <c r="D26" s="12"/>
      <c r="E26" s="33"/>
      <c r="F26" s="12"/>
      <c r="G26" s="33"/>
      <c r="H26" s="13"/>
      <c r="I26" s="33"/>
      <c r="J26" s="13"/>
      <c r="K26" s="33"/>
      <c r="L26" s="13"/>
      <c r="M26" s="33"/>
      <c r="N26" s="13"/>
      <c r="O26" s="33"/>
      <c r="P26" s="13"/>
      <c r="Q26" s="33"/>
      <c r="R26" s="13"/>
      <c r="S26" s="33"/>
      <c r="T26" s="13"/>
      <c r="U26" s="33"/>
      <c r="V26" s="2"/>
      <c r="W26" s="33"/>
      <c r="X26" s="2"/>
    </row>
    <row r="27" spans="1:24" ht="13.5" x14ac:dyDescent="0.2">
      <c r="A27" s="12" t="s">
        <v>528</v>
      </c>
      <c r="B27" s="12"/>
      <c r="C27" s="12"/>
      <c r="D27" s="12"/>
      <c r="E27" s="57">
        <v>10</v>
      </c>
      <c r="F27" s="32"/>
      <c r="G27" s="57">
        <v>5</v>
      </c>
      <c r="H27" s="20"/>
      <c r="I27" s="179" t="s">
        <v>527</v>
      </c>
      <c r="J27" s="20"/>
      <c r="K27" s="179" t="s">
        <v>527</v>
      </c>
      <c r="L27" s="20"/>
      <c r="M27" s="179">
        <v>4</v>
      </c>
      <c r="N27" s="32"/>
      <c r="O27" s="179">
        <v>1</v>
      </c>
      <c r="P27" s="20"/>
      <c r="Q27" s="57">
        <v>2</v>
      </c>
      <c r="R27" s="20"/>
      <c r="S27" s="57">
        <v>2</v>
      </c>
      <c r="T27" s="20"/>
      <c r="U27" s="57">
        <v>4</v>
      </c>
      <c r="V27" s="32"/>
      <c r="W27" s="57">
        <v>2</v>
      </c>
      <c r="X27" s="2"/>
    </row>
    <row r="28" spans="1:24" x14ac:dyDescent="0.2">
      <c r="A28" s="2"/>
      <c r="B28" s="2"/>
      <c r="C28" s="2"/>
      <c r="D28" s="2"/>
      <c r="E28" s="2"/>
      <c r="F28" s="2"/>
      <c r="G28" s="2"/>
      <c r="H28" s="2"/>
      <c r="I28" s="2"/>
      <c r="J28" s="2"/>
      <c r="K28" s="2"/>
      <c r="L28" s="2"/>
      <c r="M28" s="2"/>
      <c r="N28" s="2"/>
      <c r="O28" s="2"/>
      <c r="P28" s="2"/>
      <c r="Q28" s="2"/>
      <c r="R28" s="2"/>
      <c r="S28" s="2"/>
      <c r="T28" s="2"/>
      <c r="U28" s="2"/>
      <c r="V28" s="2"/>
      <c r="W28" s="2"/>
      <c r="X28" s="2"/>
    </row>
    <row r="29" spans="1:24" ht="13.5" x14ac:dyDescent="0.2">
      <c r="A29" s="19" t="s">
        <v>402</v>
      </c>
      <c r="B29" s="2"/>
      <c r="C29" s="2"/>
      <c r="D29" s="2"/>
      <c r="E29" s="2"/>
      <c r="F29" s="2"/>
      <c r="G29" s="2"/>
      <c r="H29" s="2"/>
      <c r="I29" s="2"/>
      <c r="J29" s="2"/>
      <c r="K29" s="2"/>
      <c r="L29" s="2"/>
      <c r="M29" s="2"/>
      <c r="N29" s="2"/>
      <c r="O29" s="2"/>
      <c r="P29" s="2"/>
      <c r="Q29" s="2"/>
      <c r="R29" s="2"/>
      <c r="S29" s="2"/>
      <c r="T29" s="2"/>
      <c r="U29" s="2"/>
      <c r="V29" s="2"/>
      <c r="W29" s="2"/>
      <c r="X29" s="2"/>
    </row>
    <row r="30" spans="1:24" x14ac:dyDescent="0.2">
      <c r="A30" s="79" t="s">
        <v>375</v>
      </c>
      <c r="B30" s="79"/>
      <c r="C30" s="2"/>
      <c r="D30" s="2"/>
      <c r="E30" s="2"/>
      <c r="F30" s="2"/>
      <c r="G30" s="2"/>
      <c r="H30" s="2"/>
      <c r="I30" s="2"/>
      <c r="J30" s="2"/>
      <c r="K30" s="2"/>
      <c r="L30" s="2"/>
      <c r="M30" s="2"/>
      <c r="N30" s="2"/>
      <c r="O30" s="2"/>
      <c r="P30" s="2"/>
      <c r="Q30" s="2"/>
      <c r="R30" s="2"/>
      <c r="S30" s="2"/>
      <c r="T30" s="2"/>
      <c r="U30" s="2"/>
      <c r="V30" s="2"/>
      <c r="W30" s="2"/>
      <c r="X30" s="2"/>
    </row>
    <row r="31" spans="1:24" x14ac:dyDescent="0.2">
      <c r="A31" s="2"/>
      <c r="B31" s="2"/>
      <c r="C31" s="2"/>
      <c r="D31" s="2"/>
      <c r="E31" s="2"/>
      <c r="F31" s="2"/>
      <c r="G31" s="2"/>
      <c r="H31" s="2"/>
      <c r="I31" s="2"/>
      <c r="J31" s="2"/>
      <c r="K31" s="2"/>
      <c r="L31" s="2"/>
      <c r="M31" s="2"/>
      <c r="N31" s="2"/>
      <c r="O31" s="2"/>
      <c r="P31" s="2"/>
      <c r="Q31" s="2"/>
      <c r="R31" s="2"/>
      <c r="S31" s="2"/>
      <c r="T31" s="2"/>
      <c r="U31" s="2"/>
      <c r="V31" s="2"/>
      <c r="W31" s="2"/>
      <c r="X31" s="2"/>
    </row>
    <row r="32" spans="1:24" x14ac:dyDescent="0.2">
      <c r="A32" s="2"/>
      <c r="B32" s="2"/>
      <c r="C32" s="2"/>
      <c r="D32" s="2"/>
      <c r="E32" s="2"/>
      <c r="F32" s="2"/>
      <c r="G32" s="2"/>
      <c r="H32" s="2"/>
      <c r="I32" s="2"/>
      <c r="J32" s="2"/>
      <c r="K32" s="2"/>
      <c r="L32" s="2"/>
      <c r="M32" s="2"/>
      <c r="N32" s="2"/>
      <c r="O32" s="2"/>
      <c r="P32" s="2"/>
      <c r="Q32" s="2"/>
      <c r="R32" s="2"/>
      <c r="S32" s="2"/>
      <c r="T32" s="2"/>
      <c r="U32" s="2"/>
      <c r="V32" s="2"/>
      <c r="W32" s="2"/>
      <c r="X32" s="2"/>
    </row>
    <row r="33" spans="1:24" x14ac:dyDescent="0.2">
      <c r="A33" s="2"/>
      <c r="B33" s="2"/>
      <c r="C33" s="2"/>
      <c r="D33" s="2"/>
      <c r="E33" s="2"/>
      <c r="F33" s="2"/>
      <c r="G33" s="2"/>
      <c r="H33" s="2"/>
      <c r="I33" s="2"/>
      <c r="J33" s="2"/>
      <c r="K33" s="2"/>
      <c r="L33" s="2"/>
      <c r="M33" s="2"/>
      <c r="N33" s="2"/>
      <c r="O33" s="2"/>
      <c r="P33" s="2"/>
      <c r="Q33" s="2"/>
      <c r="R33" s="2"/>
      <c r="S33" s="2"/>
      <c r="T33" s="2"/>
      <c r="U33" s="2"/>
      <c r="V33" s="2"/>
      <c r="W33" s="2"/>
      <c r="X33" s="2"/>
    </row>
  </sheetData>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9"/>
  <sheetViews>
    <sheetView showGridLines="0" zoomScaleNormal="100" zoomScaleSheetLayoutView="100" workbookViewId="0">
      <selection activeCell="R1" sqref="R1"/>
    </sheetView>
  </sheetViews>
  <sheetFormatPr defaultRowHeight="12.75" x14ac:dyDescent="0.2"/>
  <cols>
    <col min="1" max="1" width="2.42578125" customWidth="1"/>
    <col min="2" max="2" width="1.5703125" customWidth="1"/>
    <col min="3" max="3" width="7.140625" customWidth="1"/>
    <col min="4" max="4" width="10.140625" customWidth="1"/>
    <col min="5" max="5" width="7.28515625" customWidth="1"/>
    <col min="6" max="6" width="0.5703125" customWidth="1"/>
    <col min="7" max="7" width="7.28515625" customWidth="1"/>
    <col min="8" max="8" width="0.5703125" customWidth="1"/>
    <col min="9" max="9" width="8.7109375" customWidth="1"/>
    <col min="10" max="10" width="2" bestFit="1" customWidth="1"/>
    <col min="11" max="11" width="8.7109375" customWidth="1"/>
    <col min="12" max="12" width="0.5703125" customWidth="1"/>
    <col min="13" max="13" width="7.28515625" customWidth="1"/>
    <col min="14" max="14" width="1.140625" bestFit="1" customWidth="1"/>
    <col min="15" max="15" width="7.28515625" customWidth="1"/>
    <col min="16" max="16" width="0.5703125" customWidth="1"/>
    <col min="17" max="17" width="7.28515625" customWidth="1"/>
    <col min="18" max="18" width="0.5703125" customWidth="1"/>
    <col min="19" max="19" width="7.28515625" customWidth="1"/>
  </cols>
  <sheetData>
    <row r="1" spans="1:19" x14ac:dyDescent="0.2">
      <c r="A1" s="1" t="s">
        <v>376</v>
      </c>
      <c r="B1" s="1"/>
      <c r="C1" s="1"/>
      <c r="D1" s="1" t="s">
        <v>707</v>
      </c>
      <c r="E1" s="1"/>
      <c r="F1" s="1"/>
      <c r="G1" s="1"/>
      <c r="H1" s="1"/>
      <c r="I1" s="1"/>
      <c r="J1" s="1"/>
      <c r="K1" s="1"/>
      <c r="L1" s="1"/>
      <c r="M1" s="1"/>
      <c r="N1" s="1"/>
      <c r="O1" s="1"/>
      <c r="P1" s="1"/>
      <c r="Q1" s="1"/>
      <c r="R1" s="1"/>
      <c r="S1" s="1"/>
    </row>
    <row r="2" spans="1:19" x14ac:dyDescent="0.2">
      <c r="A2" s="1"/>
      <c r="B2" s="1"/>
      <c r="C2" s="1"/>
      <c r="D2" s="1" t="s">
        <v>625</v>
      </c>
      <c r="E2" s="1"/>
      <c r="F2" s="1"/>
      <c r="G2" s="1"/>
      <c r="H2" s="1"/>
      <c r="I2" s="1"/>
      <c r="J2" s="1"/>
      <c r="K2" s="1"/>
      <c r="L2" s="1"/>
      <c r="M2" s="1"/>
      <c r="N2" s="1"/>
      <c r="O2" s="1"/>
      <c r="P2" s="1"/>
      <c r="Q2" s="1"/>
      <c r="R2" s="1"/>
      <c r="S2" s="1"/>
    </row>
    <row r="3" spans="1:19" x14ac:dyDescent="0.2">
      <c r="A3" s="3"/>
      <c r="B3" s="3"/>
      <c r="C3" s="3"/>
      <c r="D3" s="3" t="s">
        <v>377</v>
      </c>
      <c r="E3" s="3"/>
      <c r="F3" s="3"/>
      <c r="G3" s="3"/>
      <c r="H3" s="3"/>
      <c r="I3" s="3"/>
      <c r="J3" s="3"/>
      <c r="K3" s="3"/>
      <c r="L3" s="3"/>
      <c r="M3" s="3"/>
      <c r="N3" s="3"/>
      <c r="O3" s="3"/>
      <c r="P3" s="3"/>
      <c r="Q3" s="3"/>
      <c r="R3" s="3"/>
      <c r="S3" s="3"/>
    </row>
    <row r="4" spans="1:19" x14ac:dyDescent="0.2">
      <c r="A4" s="3"/>
      <c r="B4" s="3"/>
      <c r="C4" s="3"/>
      <c r="D4" s="3" t="s">
        <v>626</v>
      </c>
      <c r="E4" s="3"/>
      <c r="F4" s="3"/>
      <c r="G4" s="3"/>
      <c r="H4" s="3"/>
      <c r="I4" s="3"/>
      <c r="J4" s="3"/>
      <c r="K4" s="3"/>
      <c r="L4" s="3"/>
      <c r="M4" s="3"/>
      <c r="N4" s="3"/>
      <c r="O4" s="3"/>
      <c r="P4" s="3"/>
      <c r="Q4" s="3"/>
      <c r="R4" s="3"/>
      <c r="S4" s="3"/>
    </row>
    <row r="5" spans="1:19" x14ac:dyDescent="0.2">
      <c r="A5" s="11"/>
      <c r="B5" s="11"/>
      <c r="C5" s="11"/>
      <c r="D5" s="11"/>
      <c r="E5" s="11"/>
      <c r="F5" s="11"/>
      <c r="G5" s="11"/>
      <c r="H5" s="11"/>
      <c r="I5" s="11"/>
      <c r="J5" s="11"/>
      <c r="K5" s="11"/>
      <c r="L5" s="11"/>
      <c r="M5" s="11"/>
      <c r="N5" s="11"/>
      <c r="O5" s="11"/>
      <c r="P5" s="11"/>
      <c r="Q5" s="11"/>
      <c r="R5" s="11"/>
      <c r="S5" s="11"/>
    </row>
    <row r="6" spans="1:19" x14ac:dyDescent="0.2">
      <c r="A6" s="2" t="s">
        <v>349</v>
      </c>
      <c r="B6" s="2"/>
      <c r="C6" s="2"/>
      <c r="D6" s="2"/>
      <c r="E6" s="2" t="s">
        <v>378</v>
      </c>
      <c r="F6" s="2"/>
      <c r="G6" s="2"/>
      <c r="H6" s="2"/>
      <c r="I6" s="2" t="s">
        <v>379</v>
      </c>
      <c r="J6" s="2"/>
      <c r="K6" s="2"/>
      <c r="L6" s="2"/>
      <c r="M6" s="2"/>
      <c r="N6" s="2"/>
      <c r="O6" s="2"/>
      <c r="P6" s="2"/>
      <c r="Q6" s="55"/>
      <c r="R6" s="55"/>
      <c r="S6" s="55"/>
    </row>
    <row r="7" spans="1:19" x14ac:dyDescent="0.2">
      <c r="A7" s="2" t="s">
        <v>352</v>
      </c>
      <c r="B7" s="2"/>
      <c r="C7" s="2"/>
      <c r="D7" s="2"/>
      <c r="E7" s="2" t="s">
        <v>380</v>
      </c>
      <c r="F7" s="2"/>
      <c r="G7" s="2"/>
      <c r="H7" s="2"/>
      <c r="I7" s="12" t="s">
        <v>381</v>
      </c>
      <c r="J7" s="12"/>
      <c r="K7" s="12"/>
      <c r="L7" s="12"/>
      <c r="M7" s="12"/>
      <c r="N7" s="12"/>
      <c r="O7" s="12"/>
      <c r="P7" s="12"/>
      <c r="Q7" s="56"/>
      <c r="R7" s="56"/>
      <c r="S7" s="56"/>
    </row>
    <row r="8" spans="1:19" x14ac:dyDescent="0.2">
      <c r="A8" s="2"/>
      <c r="B8" s="2"/>
      <c r="C8" s="2"/>
      <c r="D8" s="2"/>
      <c r="E8" s="13" t="s">
        <v>382</v>
      </c>
      <c r="F8" s="2"/>
      <c r="G8" s="2"/>
      <c r="H8" s="2"/>
      <c r="I8" s="2" t="s">
        <v>383</v>
      </c>
      <c r="J8" s="2"/>
      <c r="K8" s="2"/>
      <c r="L8" s="2"/>
      <c r="M8" s="2" t="s">
        <v>384</v>
      </c>
      <c r="N8" s="2"/>
      <c r="O8" s="2"/>
      <c r="P8" s="2"/>
      <c r="Q8" s="2" t="s">
        <v>385</v>
      </c>
      <c r="R8" s="2"/>
      <c r="S8" s="2"/>
    </row>
    <row r="9" spans="1:19" x14ac:dyDescent="0.2">
      <c r="A9" s="2"/>
      <c r="B9" s="2"/>
      <c r="C9" s="2"/>
      <c r="D9" s="2"/>
      <c r="E9" s="13" t="s">
        <v>386</v>
      </c>
      <c r="F9" s="13"/>
      <c r="G9" s="13"/>
      <c r="H9" s="13"/>
      <c r="I9" s="13" t="s">
        <v>387</v>
      </c>
      <c r="J9" s="13"/>
      <c r="K9" s="13"/>
      <c r="L9" s="13"/>
      <c r="M9" s="13" t="s">
        <v>388</v>
      </c>
      <c r="N9" s="13"/>
      <c r="O9" s="13"/>
      <c r="P9" s="13"/>
      <c r="Q9" s="13" t="s">
        <v>389</v>
      </c>
      <c r="R9" s="13"/>
      <c r="S9" s="13"/>
    </row>
    <row r="10" spans="1:19" x14ac:dyDescent="0.2">
      <c r="A10" s="2"/>
      <c r="B10" s="2"/>
      <c r="C10" s="2"/>
      <c r="D10" s="2"/>
      <c r="E10" s="12" t="s">
        <v>390</v>
      </c>
      <c r="F10" s="12"/>
      <c r="G10" s="12"/>
      <c r="H10" s="12"/>
      <c r="I10" s="12"/>
      <c r="J10" s="12"/>
      <c r="K10" s="12"/>
      <c r="L10" s="12"/>
      <c r="M10" s="12"/>
      <c r="N10" s="12"/>
      <c r="O10" s="12"/>
      <c r="P10" s="12"/>
      <c r="Q10" s="12"/>
      <c r="R10" s="12"/>
      <c r="S10" s="12"/>
    </row>
    <row r="11" spans="1:19" x14ac:dyDescent="0.2">
      <c r="A11" s="12"/>
      <c r="B11" s="12"/>
      <c r="C11" s="12"/>
      <c r="D11" s="12"/>
      <c r="E11" s="20">
        <v>2015</v>
      </c>
      <c r="F11" s="57"/>
      <c r="G11" s="20">
        <v>2016</v>
      </c>
      <c r="H11" s="20"/>
      <c r="I11" s="20">
        <v>2015</v>
      </c>
      <c r="J11" s="57"/>
      <c r="K11" s="20">
        <v>2016</v>
      </c>
      <c r="L11" s="20"/>
      <c r="M11" s="20">
        <v>2015</v>
      </c>
      <c r="N11" s="57"/>
      <c r="O11" s="20">
        <v>2016</v>
      </c>
      <c r="P11" s="20"/>
      <c r="Q11" s="20">
        <v>2015</v>
      </c>
      <c r="R11" s="57"/>
      <c r="S11" s="20">
        <v>2016</v>
      </c>
    </row>
    <row r="12" spans="1:19" x14ac:dyDescent="0.2">
      <c r="A12" s="2"/>
      <c r="B12" s="2"/>
      <c r="C12" s="2"/>
      <c r="D12" s="2"/>
      <c r="E12" s="2"/>
      <c r="F12" s="33"/>
      <c r="G12" s="2"/>
      <c r="H12" s="2"/>
      <c r="I12" s="2"/>
      <c r="J12" s="2"/>
      <c r="K12" s="2"/>
      <c r="L12" s="2"/>
      <c r="M12" s="2"/>
      <c r="N12" s="2"/>
      <c r="O12" s="2"/>
      <c r="P12" s="2"/>
      <c r="Q12" s="55"/>
      <c r="R12" s="55"/>
      <c r="S12" s="55"/>
    </row>
    <row r="13" spans="1:19" x14ac:dyDescent="0.2">
      <c r="A13" s="2" t="s">
        <v>368</v>
      </c>
      <c r="B13" s="2"/>
      <c r="C13" s="2"/>
      <c r="D13" s="2"/>
      <c r="E13" s="24" t="s">
        <v>527</v>
      </c>
      <c r="F13" s="42"/>
      <c r="G13" s="24">
        <v>1</v>
      </c>
      <c r="H13" s="24"/>
      <c r="I13" s="24" t="s">
        <v>527</v>
      </c>
      <c r="J13" s="24"/>
      <c r="K13" s="24">
        <v>2</v>
      </c>
      <c r="L13" s="24"/>
      <c r="M13" s="24" t="s">
        <v>527</v>
      </c>
      <c r="N13" s="24"/>
      <c r="O13" s="24" t="s">
        <v>527</v>
      </c>
      <c r="P13" s="24"/>
      <c r="Q13" s="106" t="s">
        <v>558</v>
      </c>
      <c r="R13" s="58"/>
      <c r="S13" s="24" t="s">
        <v>527</v>
      </c>
    </row>
    <row r="14" spans="1:19" x14ac:dyDescent="0.2">
      <c r="A14" s="2" t="s">
        <v>369</v>
      </c>
      <c r="B14" s="2"/>
      <c r="C14" s="2"/>
      <c r="D14" s="2"/>
      <c r="E14" s="2"/>
      <c r="F14" s="33"/>
      <c r="G14" s="2"/>
      <c r="H14" s="2"/>
      <c r="I14" s="2"/>
      <c r="J14" s="2"/>
      <c r="K14" s="2"/>
      <c r="L14" s="2"/>
      <c r="M14" s="2"/>
      <c r="N14" s="2"/>
      <c r="O14" s="2"/>
      <c r="P14" s="2"/>
      <c r="Q14" s="61"/>
      <c r="R14" s="55"/>
      <c r="S14" s="55"/>
    </row>
    <row r="15" spans="1:19" x14ac:dyDescent="0.2">
      <c r="A15" s="2" t="s">
        <v>11</v>
      </c>
      <c r="B15" s="2"/>
      <c r="C15" s="2"/>
      <c r="D15" s="2"/>
      <c r="E15" s="2"/>
      <c r="F15" s="33"/>
      <c r="G15" s="2"/>
      <c r="H15" s="2"/>
      <c r="I15" s="2"/>
      <c r="J15" s="2"/>
      <c r="K15" s="2"/>
      <c r="L15" s="2"/>
      <c r="M15" s="2"/>
      <c r="N15" s="2"/>
      <c r="O15" s="2"/>
      <c r="P15" s="2"/>
      <c r="Q15" s="61"/>
      <c r="R15" s="55"/>
      <c r="S15" s="55"/>
    </row>
    <row r="16" spans="1:19" x14ac:dyDescent="0.2">
      <c r="A16" s="2"/>
      <c r="B16" s="2"/>
      <c r="C16" s="2"/>
      <c r="D16" s="2"/>
      <c r="E16" s="2"/>
      <c r="F16" s="33"/>
      <c r="G16" s="2"/>
      <c r="H16" s="2"/>
      <c r="I16" s="2"/>
      <c r="J16" s="2"/>
      <c r="K16" s="2"/>
      <c r="L16" s="2"/>
      <c r="M16" s="2"/>
      <c r="N16" s="2"/>
      <c r="O16" s="2"/>
      <c r="P16" s="2"/>
      <c r="Q16" s="61"/>
      <c r="R16" s="55"/>
      <c r="S16" s="55"/>
    </row>
    <row r="17" spans="1:19" ht="13.5" x14ac:dyDescent="0.2">
      <c r="A17" s="2" t="s">
        <v>627</v>
      </c>
      <c r="B17" s="2"/>
      <c r="C17" s="2"/>
      <c r="D17" s="2"/>
      <c r="E17" s="24" t="s">
        <v>527</v>
      </c>
      <c r="F17" s="42"/>
      <c r="G17" s="24" t="s">
        <v>527</v>
      </c>
      <c r="H17" s="24"/>
      <c r="I17" s="24" t="s">
        <v>527</v>
      </c>
      <c r="J17" s="24"/>
      <c r="K17" s="24" t="s">
        <v>527</v>
      </c>
      <c r="L17" s="24"/>
      <c r="M17" s="24" t="s">
        <v>527</v>
      </c>
      <c r="N17" s="24"/>
      <c r="O17" s="24" t="s">
        <v>527</v>
      </c>
      <c r="P17" s="24"/>
      <c r="Q17" s="106" t="s">
        <v>558</v>
      </c>
      <c r="R17" s="59"/>
      <c r="S17" s="24" t="s">
        <v>527</v>
      </c>
    </row>
    <row r="18" spans="1:19" x14ac:dyDescent="0.2">
      <c r="A18" s="2" t="s">
        <v>370</v>
      </c>
      <c r="B18" s="2"/>
      <c r="C18" s="2"/>
      <c r="D18" s="2"/>
      <c r="E18" s="2"/>
      <c r="F18" s="33"/>
      <c r="G18" s="2"/>
      <c r="H18" s="2"/>
      <c r="I18" s="2"/>
      <c r="J18" s="2"/>
      <c r="K18" s="2"/>
      <c r="L18" s="2"/>
      <c r="M18" s="2"/>
      <c r="N18" s="2"/>
      <c r="O18" s="2"/>
      <c r="P18" s="2"/>
      <c r="Q18" s="61"/>
      <c r="R18" s="55"/>
      <c r="S18" s="55"/>
    </row>
    <row r="19" spans="1:19" ht="13.5" x14ac:dyDescent="0.2">
      <c r="A19" s="2" t="s">
        <v>628</v>
      </c>
      <c r="B19" s="2"/>
      <c r="C19" s="2"/>
      <c r="D19" s="2"/>
      <c r="E19" s="2"/>
      <c r="F19" s="33"/>
      <c r="G19" s="2"/>
      <c r="H19" s="2"/>
      <c r="I19" s="2"/>
      <c r="J19" s="2"/>
      <c r="K19" s="2"/>
      <c r="L19" s="2"/>
      <c r="M19" s="2"/>
      <c r="N19" s="2"/>
      <c r="O19" s="2"/>
      <c r="P19" s="2"/>
      <c r="Q19" s="61"/>
      <c r="R19" s="55"/>
      <c r="S19" s="55"/>
    </row>
    <row r="20" spans="1:19" x14ac:dyDescent="0.2">
      <c r="A20" s="2"/>
      <c r="B20" s="2"/>
      <c r="C20" s="2"/>
      <c r="D20" s="2"/>
      <c r="E20" s="2"/>
      <c r="F20" s="33"/>
      <c r="G20" s="2"/>
      <c r="H20" s="2"/>
      <c r="I20" s="2"/>
      <c r="J20" s="2"/>
      <c r="K20" s="2"/>
      <c r="L20" s="2"/>
      <c r="M20" s="2"/>
      <c r="N20" s="2"/>
      <c r="O20" s="2"/>
      <c r="P20" s="2"/>
      <c r="Q20" s="61"/>
      <c r="R20" s="55"/>
      <c r="S20" s="55"/>
    </row>
    <row r="21" spans="1:19" x14ac:dyDescent="0.2">
      <c r="A21" s="2" t="s">
        <v>371</v>
      </c>
      <c r="B21" s="2"/>
      <c r="C21" s="2"/>
      <c r="D21" s="2"/>
      <c r="E21" s="24" t="s">
        <v>527</v>
      </c>
      <c r="F21" s="42"/>
      <c r="G21" s="24" t="s">
        <v>527</v>
      </c>
      <c r="H21" s="24"/>
      <c r="I21" s="24" t="s">
        <v>527</v>
      </c>
      <c r="J21" s="24"/>
      <c r="K21" s="24" t="s">
        <v>527</v>
      </c>
      <c r="L21" s="24"/>
      <c r="M21" s="24" t="s">
        <v>527</v>
      </c>
      <c r="N21" s="24"/>
      <c r="O21" s="24">
        <v>2</v>
      </c>
      <c r="P21" s="2"/>
      <c r="Q21" s="106" t="s">
        <v>558</v>
      </c>
      <c r="R21" s="59"/>
      <c r="S21" s="106">
        <v>1</v>
      </c>
    </row>
    <row r="22" spans="1:19" x14ac:dyDescent="0.2">
      <c r="A22" s="2" t="s">
        <v>372</v>
      </c>
      <c r="B22" s="2"/>
      <c r="C22" s="2"/>
      <c r="D22" s="2"/>
      <c r="E22" s="2"/>
      <c r="F22" s="33"/>
      <c r="G22" s="2"/>
      <c r="H22" s="2"/>
      <c r="I22" s="2"/>
      <c r="J22" s="2"/>
      <c r="K22" s="2"/>
      <c r="L22" s="2"/>
      <c r="M22" s="2"/>
      <c r="N22" s="2"/>
      <c r="O22" s="2"/>
      <c r="P22" s="2"/>
      <c r="Q22" s="61"/>
      <c r="R22" s="55"/>
      <c r="S22" s="61"/>
    </row>
    <row r="23" spans="1:19" x14ac:dyDescent="0.2">
      <c r="A23" s="2"/>
      <c r="B23" s="2"/>
      <c r="C23" s="2"/>
      <c r="D23" s="2"/>
      <c r="E23" s="2"/>
      <c r="F23" s="33"/>
      <c r="G23" s="2"/>
      <c r="H23" s="2"/>
      <c r="I23" s="2"/>
      <c r="J23" s="2"/>
      <c r="K23" s="2"/>
      <c r="L23" s="2"/>
      <c r="M23" s="2"/>
      <c r="N23" s="2"/>
      <c r="O23" s="2"/>
      <c r="P23" s="2"/>
      <c r="Q23" s="61"/>
      <c r="R23" s="55"/>
      <c r="S23" s="61"/>
    </row>
    <row r="24" spans="1:19" x14ac:dyDescent="0.2">
      <c r="A24" s="2" t="s">
        <v>391</v>
      </c>
      <c r="B24" s="2"/>
      <c r="C24" s="2"/>
      <c r="D24" s="2"/>
      <c r="E24" s="2">
        <v>3</v>
      </c>
      <c r="F24" s="33"/>
      <c r="G24" s="24" t="s">
        <v>527</v>
      </c>
      <c r="H24" s="2"/>
      <c r="I24" s="2">
        <v>4</v>
      </c>
      <c r="J24" s="2"/>
      <c r="K24" s="24" t="s">
        <v>527</v>
      </c>
      <c r="L24" s="2"/>
      <c r="M24" s="24" t="s">
        <v>527</v>
      </c>
      <c r="N24" s="2"/>
      <c r="O24" s="24" t="s">
        <v>527</v>
      </c>
      <c r="P24" s="2"/>
      <c r="Q24" s="106" t="s">
        <v>558</v>
      </c>
      <c r="R24" s="58"/>
      <c r="S24" s="106">
        <v>1</v>
      </c>
    </row>
    <row r="25" spans="1:19" ht="13.5" x14ac:dyDescent="0.2">
      <c r="A25" s="12" t="s">
        <v>374</v>
      </c>
      <c r="B25" s="12"/>
      <c r="C25" s="12"/>
      <c r="D25" s="12"/>
      <c r="E25" s="12"/>
      <c r="F25" s="41"/>
      <c r="G25" s="12"/>
      <c r="H25" s="13"/>
      <c r="I25" s="12"/>
      <c r="J25" s="16"/>
      <c r="K25" s="12"/>
      <c r="L25" s="13"/>
      <c r="M25" s="12"/>
      <c r="N25" s="13"/>
      <c r="O25" s="12"/>
      <c r="P25" s="12"/>
      <c r="Q25" s="180"/>
      <c r="R25" s="56"/>
      <c r="S25" s="180"/>
    </row>
    <row r="26" spans="1:19" x14ac:dyDescent="0.2">
      <c r="A26" s="20" t="s">
        <v>528</v>
      </c>
      <c r="B26" s="20"/>
      <c r="C26" s="20"/>
      <c r="D26" s="20"/>
      <c r="E26" s="20">
        <v>3</v>
      </c>
      <c r="F26" s="20"/>
      <c r="G26" s="20">
        <v>1</v>
      </c>
      <c r="H26" s="20"/>
      <c r="I26" s="20">
        <v>4</v>
      </c>
      <c r="J26" s="20"/>
      <c r="K26" s="20">
        <v>2</v>
      </c>
      <c r="L26" s="20"/>
      <c r="M26" s="48" t="s">
        <v>527</v>
      </c>
      <c r="N26" s="20"/>
      <c r="O26" s="48">
        <v>2</v>
      </c>
      <c r="P26" s="20"/>
      <c r="Q26" s="107" t="s">
        <v>558</v>
      </c>
      <c r="R26" s="60"/>
      <c r="S26" s="107">
        <v>2</v>
      </c>
    </row>
    <row r="27" spans="1:19" x14ac:dyDescent="0.2">
      <c r="A27" s="2"/>
      <c r="B27" s="2"/>
      <c r="C27" s="2"/>
      <c r="D27" s="2"/>
      <c r="E27" s="2"/>
      <c r="F27" s="2"/>
      <c r="G27" s="2"/>
      <c r="H27" s="2"/>
      <c r="I27" s="2"/>
      <c r="J27" s="2"/>
      <c r="K27" s="2"/>
      <c r="L27" s="2"/>
      <c r="M27" s="2"/>
      <c r="N27" s="2"/>
      <c r="O27" s="2"/>
      <c r="P27" s="2"/>
      <c r="Q27" s="2"/>
      <c r="R27" s="2"/>
      <c r="S27" s="2"/>
    </row>
    <row r="28" spans="1:19" x14ac:dyDescent="0.2">
      <c r="A28" s="12"/>
      <c r="B28" s="12"/>
      <c r="C28" s="12"/>
      <c r="D28" s="12"/>
      <c r="E28" s="12"/>
      <c r="F28" s="12"/>
      <c r="G28" s="12"/>
      <c r="H28" s="12"/>
      <c r="I28" s="12"/>
      <c r="J28" s="12"/>
      <c r="K28" s="12"/>
      <c r="L28" s="12"/>
      <c r="M28" s="12"/>
      <c r="N28" s="12"/>
      <c r="O28" s="12"/>
      <c r="P28" s="2"/>
      <c r="Q28" s="2"/>
      <c r="R28" s="2"/>
      <c r="S28" s="2"/>
    </row>
    <row r="29" spans="1:19" x14ac:dyDescent="0.2">
      <c r="A29" s="13" t="s">
        <v>349</v>
      </c>
      <c r="B29" s="13"/>
      <c r="C29" s="13"/>
      <c r="D29" s="13"/>
      <c r="E29" s="13" t="s">
        <v>629</v>
      </c>
      <c r="F29" s="13"/>
      <c r="G29" s="13"/>
      <c r="H29" s="13"/>
      <c r="I29" s="13"/>
      <c r="J29" s="13"/>
      <c r="K29" s="13"/>
      <c r="L29" s="13"/>
      <c r="M29" s="13"/>
      <c r="N29" s="13"/>
      <c r="O29" s="13"/>
      <c r="P29" s="2"/>
      <c r="Q29" s="2"/>
      <c r="R29" s="2"/>
      <c r="S29" s="2"/>
    </row>
    <row r="30" spans="1:19" x14ac:dyDescent="0.2">
      <c r="A30" s="2" t="s">
        <v>352</v>
      </c>
      <c r="B30" s="2"/>
      <c r="C30" s="2"/>
      <c r="D30" s="2"/>
      <c r="E30" s="12" t="s">
        <v>392</v>
      </c>
      <c r="F30" s="12"/>
      <c r="G30" s="12"/>
      <c r="H30" s="12"/>
      <c r="I30" s="12"/>
      <c r="J30" s="12"/>
      <c r="K30" s="12"/>
      <c r="L30" s="12"/>
      <c r="M30" s="12"/>
      <c r="N30" s="12"/>
      <c r="O30" s="12"/>
      <c r="P30" s="2"/>
      <c r="Q30" s="2"/>
      <c r="R30" s="2"/>
      <c r="S30" s="2"/>
    </row>
    <row r="31" spans="1:19" x14ac:dyDescent="0.2">
      <c r="A31" s="2"/>
      <c r="B31" s="2"/>
      <c r="C31" s="2"/>
      <c r="D31" s="2"/>
      <c r="E31" s="2" t="s">
        <v>393</v>
      </c>
      <c r="F31" s="2"/>
      <c r="G31" s="2"/>
      <c r="H31" s="2"/>
      <c r="I31" s="2" t="s">
        <v>394</v>
      </c>
      <c r="J31" s="2"/>
      <c r="K31" s="2"/>
      <c r="L31" s="2"/>
      <c r="M31" s="2" t="s">
        <v>395</v>
      </c>
      <c r="N31" s="2"/>
      <c r="O31" s="2"/>
      <c r="P31" s="2"/>
      <c r="Q31" s="2"/>
      <c r="R31" s="2"/>
      <c r="S31" s="2"/>
    </row>
    <row r="32" spans="1:19" x14ac:dyDescent="0.2">
      <c r="A32" s="2"/>
      <c r="B32" s="2"/>
      <c r="C32" s="2"/>
      <c r="D32" s="2"/>
      <c r="E32" s="12" t="s">
        <v>396</v>
      </c>
      <c r="F32" s="12"/>
      <c r="G32" s="12"/>
      <c r="H32" s="12"/>
      <c r="I32" s="12" t="s">
        <v>397</v>
      </c>
      <c r="J32" s="12"/>
      <c r="K32" s="12"/>
      <c r="L32" s="12"/>
      <c r="M32" s="12" t="s">
        <v>398</v>
      </c>
      <c r="N32" s="12"/>
      <c r="O32" s="12"/>
      <c r="P32" s="2"/>
      <c r="Q32" s="2"/>
      <c r="R32" s="2"/>
      <c r="S32" s="2"/>
    </row>
    <row r="33" spans="1:19" x14ac:dyDescent="0.2">
      <c r="A33" s="12"/>
      <c r="B33" s="12"/>
      <c r="C33" s="12"/>
      <c r="D33" s="12"/>
      <c r="E33" s="12">
        <v>2015</v>
      </c>
      <c r="F33" s="40"/>
      <c r="G33" s="12">
        <v>2016</v>
      </c>
      <c r="H33" s="12"/>
      <c r="I33" s="12">
        <v>2015</v>
      </c>
      <c r="J33" s="40"/>
      <c r="K33" s="12">
        <v>2016</v>
      </c>
      <c r="L33" s="12"/>
      <c r="M33" s="12">
        <v>2015</v>
      </c>
      <c r="N33" s="40"/>
      <c r="O33" s="12">
        <v>2016</v>
      </c>
      <c r="P33" s="2"/>
      <c r="Q33" s="2"/>
      <c r="R33" s="2"/>
      <c r="S33" s="2"/>
    </row>
    <row r="34" spans="1:19" x14ac:dyDescent="0.2">
      <c r="A34" s="2"/>
      <c r="B34" s="2"/>
      <c r="C34" s="2"/>
      <c r="D34" s="2"/>
      <c r="E34" s="2"/>
      <c r="F34" s="2"/>
      <c r="G34" s="2"/>
      <c r="H34" s="2"/>
      <c r="I34" s="2"/>
      <c r="J34" s="2"/>
      <c r="K34" s="2"/>
      <c r="L34" s="2"/>
      <c r="M34" s="2"/>
      <c r="N34" s="2"/>
      <c r="O34" s="2"/>
      <c r="P34" s="2"/>
      <c r="Q34" s="2"/>
      <c r="R34" s="2"/>
      <c r="S34" s="2"/>
    </row>
    <row r="35" spans="1:19" x14ac:dyDescent="0.2">
      <c r="A35" s="2" t="s">
        <v>368</v>
      </c>
      <c r="B35" s="2"/>
      <c r="C35" s="2"/>
      <c r="D35" s="2"/>
      <c r="E35" s="24" t="s">
        <v>527</v>
      </c>
      <c r="F35" s="24"/>
      <c r="G35" s="24">
        <v>1</v>
      </c>
      <c r="H35" s="24"/>
      <c r="I35" s="24" t="s">
        <v>527</v>
      </c>
      <c r="J35" s="24"/>
      <c r="K35" s="24" t="s">
        <v>527</v>
      </c>
      <c r="L35" s="24"/>
      <c r="M35" s="24" t="s">
        <v>527</v>
      </c>
      <c r="N35" s="24"/>
      <c r="O35" s="24" t="s">
        <v>527</v>
      </c>
      <c r="P35" s="2"/>
      <c r="Q35" s="2"/>
      <c r="R35" s="2"/>
      <c r="S35" s="2"/>
    </row>
    <row r="36" spans="1:19" x14ac:dyDescent="0.2">
      <c r="A36" s="2" t="s">
        <v>369</v>
      </c>
      <c r="B36" s="2"/>
      <c r="C36" s="2"/>
      <c r="D36" s="2"/>
      <c r="E36" s="2"/>
      <c r="F36" s="2"/>
      <c r="G36" s="2"/>
      <c r="H36" s="2"/>
      <c r="I36" s="2"/>
      <c r="J36" s="2"/>
      <c r="K36" s="2"/>
      <c r="L36" s="2"/>
      <c r="M36" s="2"/>
      <c r="N36" s="2"/>
      <c r="O36" s="2"/>
      <c r="P36" s="2"/>
      <c r="Q36" s="2"/>
      <c r="R36" s="2"/>
      <c r="S36" s="2"/>
    </row>
    <row r="37" spans="1:19" x14ac:dyDescent="0.2">
      <c r="A37" s="2" t="s">
        <v>11</v>
      </c>
      <c r="B37" s="2"/>
      <c r="C37" s="2"/>
      <c r="D37" s="2"/>
      <c r="E37" s="2"/>
      <c r="F37" s="2"/>
      <c r="G37" s="2"/>
      <c r="H37" s="2"/>
      <c r="I37" s="2"/>
      <c r="J37" s="2"/>
      <c r="K37" s="2"/>
      <c r="L37" s="2"/>
      <c r="M37" s="2"/>
      <c r="N37" s="2"/>
      <c r="O37" s="2"/>
      <c r="P37" s="2"/>
      <c r="Q37" s="2"/>
      <c r="R37" s="2"/>
      <c r="S37" s="2"/>
    </row>
    <row r="38" spans="1:19" x14ac:dyDescent="0.2">
      <c r="A38" s="2"/>
      <c r="B38" s="2"/>
      <c r="C38" s="2"/>
      <c r="D38" s="2"/>
      <c r="E38" s="2"/>
      <c r="F38" s="2"/>
      <c r="G38" s="2"/>
      <c r="H38" s="2"/>
      <c r="I38" s="2"/>
      <c r="J38" s="2"/>
      <c r="K38" s="2"/>
      <c r="L38" s="2"/>
      <c r="M38" s="2"/>
      <c r="N38" s="2"/>
      <c r="O38" s="2"/>
      <c r="P38" s="2"/>
      <c r="Q38" s="2"/>
      <c r="R38" s="2"/>
      <c r="S38" s="2"/>
    </row>
    <row r="39" spans="1:19" ht="13.5" x14ac:dyDescent="0.2">
      <c r="A39" s="2" t="s">
        <v>627</v>
      </c>
      <c r="B39" s="2"/>
      <c r="C39" s="2"/>
      <c r="D39" s="2"/>
      <c r="E39" s="24" t="s">
        <v>527</v>
      </c>
      <c r="F39" s="2"/>
      <c r="G39" s="24" t="s">
        <v>527</v>
      </c>
      <c r="H39" s="2"/>
      <c r="I39" s="24" t="s">
        <v>527</v>
      </c>
      <c r="J39" s="2"/>
      <c r="K39" s="24" t="s">
        <v>527</v>
      </c>
      <c r="L39" s="2"/>
      <c r="M39" s="24" t="s">
        <v>527</v>
      </c>
      <c r="N39" s="2"/>
      <c r="O39" s="24" t="s">
        <v>527</v>
      </c>
      <c r="P39" s="2"/>
      <c r="Q39" s="2"/>
      <c r="R39" s="2"/>
      <c r="S39" s="2"/>
    </row>
    <row r="40" spans="1:19" x14ac:dyDescent="0.2">
      <c r="A40" s="2" t="s">
        <v>370</v>
      </c>
      <c r="B40" s="2"/>
      <c r="C40" s="2"/>
      <c r="D40" s="2"/>
      <c r="E40" s="2"/>
      <c r="F40" s="2"/>
      <c r="G40" s="2"/>
      <c r="H40" s="2"/>
      <c r="I40" s="2"/>
      <c r="J40" s="2"/>
      <c r="K40" s="2"/>
      <c r="L40" s="2"/>
      <c r="M40" s="2"/>
      <c r="N40" s="2"/>
      <c r="O40" s="2"/>
      <c r="P40" s="2"/>
      <c r="Q40" s="2"/>
      <c r="R40" s="2"/>
      <c r="S40" s="2"/>
    </row>
    <row r="41" spans="1:19" ht="13.5" x14ac:dyDescent="0.2">
      <c r="A41" s="2" t="s">
        <v>628</v>
      </c>
      <c r="B41" s="2"/>
      <c r="C41" s="2"/>
      <c r="D41" s="2"/>
      <c r="E41" s="2"/>
      <c r="F41" s="2"/>
      <c r="G41" s="2"/>
      <c r="H41" s="2"/>
      <c r="I41" s="2"/>
      <c r="J41" s="2"/>
      <c r="K41" s="2"/>
      <c r="L41" s="2"/>
      <c r="M41" s="2"/>
      <c r="N41" s="2"/>
      <c r="O41" s="2"/>
      <c r="P41" s="2"/>
      <c r="Q41" s="2"/>
      <c r="R41" s="2"/>
      <c r="S41" s="2"/>
    </row>
    <row r="42" spans="1:19" x14ac:dyDescent="0.2">
      <c r="A42" s="2"/>
      <c r="B42" s="2"/>
      <c r="C42" s="2"/>
      <c r="D42" s="2"/>
      <c r="E42" s="2"/>
      <c r="F42" s="2"/>
      <c r="G42" s="2"/>
      <c r="H42" s="2"/>
      <c r="I42" s="2"/>
      <c r="J42" s="2"/>
      <c r="K42" s="2"/>
      <c r="L42" s="2"/>
      <c r="M42" s="2"/>
      <c r="N42" s="2"/>
      <c r="O42" s="2"/>
      <c r="P42" s="2"/>
      <c r="Q42" s="2"/>
      <c r="R42" s="2"/>
      <c r="S42" s="2"/>
    </row>
    <row r="43" spans="1:19" ht="13.5" x14ac:dyDescent="0.2">
      <c r="A43" s="2" t="s">
        <v>371</v>
      </c>
      <c r="B43" s="2"/>
      <c r="C43" s="2"/>
      <c r="D43" s="2"/>
      <c r="E43" s="24" t="s">
        <v>527</v>
      </c>
      <c r="F43" s="24"/>
      <c r="G43" s="24">
        <v>1</v>
      </c>
      <c r="H43" s="2"/>
      <c r="I43" s="24">
        <v>2</v>
      </c>
      <c r="J43" s="30"/>
      <c r="K43" s="24" t="s">
        <v>527</v>
      </c>
      <c r="L43" s="2"/>
      <c r="M43" s="24" t="s">
        <v>527</v>
      </c>
      <c r="N43" s="2"/>
      <c r="O43" s="24" t="s">
        <v>527</v>
      </c>
      <c r="P43" s="2"/>
      <c r="Q43" s="2"/>
      <c r="R43" s="2"/>
      <c r="S43" s="2"/>
    </row>
    <row r="44" spans="1:19" x14ac:dyDescent="0.2">
      <c r="A44" s="2" t="s">
        <v>372</v>
      </c>
      <c r="B44" s="2"/>
      <c r="C44" s="2"/>
      <c r="D44" s="2"/>
      <c r="E44" s="2"/>
      <c r="F44" s="2"/>
      <c r="G44" s="2"/>
      <c r="H44" s="2"/>
      <c r="I44" s="2"/>
      <c r="J44" s="2"/>
      <c r="K44" s="2"/>
      <c r="L44" s="2"/>
      <c r="M44" s="2"/>
      <c r="N44" s="2"/>
      <c r="O44" s="2"/>
      <c r="P44" s="2"/>
      <c r="Q44" s="2"/>
      <c r="R44" s="2"/>
      <c r="S44" s="2"/>
    </row>
    <row r="45" spans="1:19" x14ac:dyDescent="0.2">
      <c r="A45" s="2"/>
      <c r="B45" s="2"/>
      <c r="C45" s="2"/>
      <c r="D45" s="2"/>
      <c r="E45" s="2"/>
      <c r="F45" s="2"/>
      <c r="G45" s="2"/>
      <c r="H45" s="2"/>
      <c r="I45" s="2"/>
      <c r="J45" s="2"/>
      <c r="K45" s="2"/>
      <c r="L45" s="2"/>
      <c r="M45" s="2"/>
      <c r="N45" s="2"/>
      <c r="O45" s="2"/>
      <c r="P45" s="2"/>
      <c r="Q45" s="2"/>
      <c r="R45" s="2"/>
      <c r="S45" s="2"/>
    </row>
    <row r="46" spans="1:19" ht="13.5" x14ac:dyDescent="0.2">
      <c r="A46" s="2" t="s">
        <v>391</v>
      </c>
      <c r="B46" s="2"/>
      <c r="C46" s="2"/>
      <c r="D46" s="2"/>
      <c r="E46" s="2">
        <v>5</v>
      </c>
      <c r="F46" s="2"/>
      <c r="G46" s="2">
        <v>1</v>
      </c>
      <c r="H46" s="2"/>
      <c r="I46" s="2">
        <v>2</v>
      </c>
      <c r="J46" s="30"/>
      <c r="K46" s="2">
        <v>2</v>
      </c>
      <c r="L46" s="2"/>
      <c r="M46" s="24" t="s">
        <v>527</v>
      </c>
      <c r="N46" s="30"/>
      <c r="O46" s="24" t="s">
        <v>527</v>
      </c>
      <c r="P46" s="2"/>
      <c r="Q46" s="2"/>
      <c r="R46" s="2"/>
      <c r="S46" s="2"/>
    </row>
    <row r="47" spans="1:19" x14ac:dyDescent="0.2">
      <c r="A47" s="12" t="s">
        <v>374</v>
      </c>
      <c r="B47" s="12"/>
      <c r="C47" s="12"/>
      <c r="D47" s="12"/>
      <c r="E47" s="2"/>
      <c r="F47" s="13"/>
      <c r="G47" s="2"/>
      <c r="H47" s="13"/>
      <c r="I47" s="2"/>
      <c r="J47" s="13"/>
      <c r="K47" s="2"/>
      <c r="L47" s="13"/>
      <c r="M47" s="2"/>
      <c r="N47" s="13"/>
      <c r="O47" s="2"/>
      <c r="P47" s="2"/>
      <c r="Q47" s="2"/>
      <c r="R47" s="2"/>
      <c r="S47" s="2"/>
    </row>
    <row r="48" spans="1:19" ht="13.5" x14ac:dyDescent="0.2">
      <c r="A48" s="12" t="s">
        <v>528</v>
      </c>
      <c r="B48" s="12"/>
      <c r="C48" s="12"/>
      <c r="D48" s="12"/>
      <c r="E48" s="20">
        <v>5</v>
      </c>
      <c r="F48" s="20"/>
      <c r="G48" s="20">
        <v>3</v>
      </c>
      <c r="H48" s="20"/>
      <c r="I48" s="20">
        <v>4</v>
      </c>
      <c r="J48" s="32"/>
      <c r="K48" s="20">
        <v>2</v>
      </c>
      <c r="L48" s="20"/>
      <c r="M48" s="48" t="s">
        <v>527</v>
      </c>
      <c r="N48" s="32"/>
      <c r="O48" s="48" t="s">
        <v>527</v>
      </c>
      <c r="P48" s="2"/>
      <c r="Q48" s="2"/>
      <c r="R48" s="2"/>
      <c r="S48" s="2"/>
    </row>
    <row r="49" spans="1:19" x14ac:dyDescent="0.2">
      <c r="A49" s="2"/>
      <c r="B49" s="2"/>
      <c r="C49" s="2"/>
      <c r="D49" s="2"/>
      <c r="E49" s="2"/>
      <c r="F49" s="2"/>
      <c r="G49" s="2"/>
      <c r="H49" s="2"/>
      <c r="I49" s="2"/>
      <c r="J49" s="2"/>
      <c r="K49" s="2"/>
      <c r="L49" s="2"/>
      <c r="M49" s="2"/>
      <c r="N49" s="2"/>
      <c r="O49" s="2"/>
      <c r="P49" s="2"/>
      <c r="Q49" s="2"/>
      <c r="R49" s="2"/>
      <c r="S49" s="2"/>
    </row>
    <row r="50" spans="1:19" ht="13.5" x14ac:dyDescent="0.2">
      <c r="A50" s="19" t="s">
        <v>402</v>
      </c>
      <c r="B50" s="2"/>
      <c r="C50" s="2"/>
      <c r="D50" s="2"/>
      <c r="E50" s="2"/>
      <c r="F50" s="2"/>
      <c r="G50" s="2"/>
      <c r="H50" s="2"/>
      <c r="I50" s="2"/>
      <c r="J50" s="2"/>
      <c r="K50" s="2"/>
      <c r="L50" s="2"/>
      <c r="M50" s="2"/>
      <c r="N50" s="2"/>
      <c r="O50" s="2"/>
      <c r="P50" s="2"/>
      <c r="Q50" s="2"/>
      <c r="R50" s="2"/>
      <c r="S50" s="2"/>
    </row>
    <row r="51" spans="1:19" x14ac:dyDescent="0.2">
      <c r="A51" s="79" t="s">
        <v>375</v>
      </c>
      <c r="B51" s="2"/>
      <c r="C51" s="2"/>
      <c r="D51" s="2"/>
      <c r="E51" s="2"/>
      <c r="F51" s="2"/>
      <c r="G51" s="2"/>
      <c r="H51" s="2"/>
      <c r="I51" s="2"/>
      <c r="J51" s="2"/>
      <c r="K51" s="2"/>
      <c r="L51" s="2"/>
      <c r="M51" s="2"/>
      <c r="N51" s="2"/>
      <c r="O51" s="2"/>
      <c r="P51" s="2"/>
      <c r="Q51" s="2"/>
      <c r="R51" s="2"/>
      <c r="S51" s="2"/>
    </row>
    <row r="52" spans="1:19" x14ac:dyDescent="0.2">
      <c r="A52" s="2"/>
      <c r="B52" s="2"/>
      <c r="C52" s="2"/>
      <c r="D52" s="2"/>
      <c r="E52" s="2"/>
      <c r="F52" s="2"/>
      <c r="G52" s="2"/>
      <c r="H52" s="2"/>
      <c r="I52" s="2"/>
      <c r="J52" s="2"/>
      <c r="K52" s="2"/>
      <c r="L52" s="2"/>
      <c r="M52" s="2"/>
      <c r="N52" s="2"/>
      <c r="O52" s="2"/>
      <c r="P52" s="2"/>
      <c r="Q52" s="2"/>
      <c r="R52" s="2"/>
      <c r="S52" s="2"/>
    </row>
    <row r="53" spans="1:19" x14ac:dyDescent="0.2">
      <c r="A53" s="2"/>
      <c r="B53" s="2"/>
      <c r="C53" s="2"/>
      <c r="D53" s="2"/>
      <c r="E53" s="2"/>
      <c r="F53" s="2"/>
      <c r="G53" s="2"/>
      <c r="H53" s="2"/>
      <c r="I53" s="2"/>
      <c r="J53" s="2"/>
      <c r="K53" s="2"/>
      <c r="L53" s="2"/>
      <c r="M53" s="2"/>
      <c r="N53" s="2"/>
      <c r="O53" s="2"/>
      <c r="P53" s="2"/>
      <c r="Q53" s="2"/>
      <c r="R53" s="2"/>
      <c r="S53" s="2"/>
    </row>
    <row r="54" spans="1:19" x14ac:dyDescent="0.2">
      <c r="A54" s="2"/>
      <c r="B54" s="2"/>
      <c r="C54" s="2"/>
      <c r="D54" s="2"/>
      <c r="E54" s="2"/>
      <c r="F54" s="2"/>
      <c r="G54" s="2"/>
      <c r="H54" s="2"/>
      <c r="I54" s="2"/>
      <c r="J54" s="2"/>
      <c r="K54" s="2"/>
      <c r="L54" s="2"/>
      <c r="M54" s="2"/>
      <c r="N54" s="2"/>
      <c r="O54" s="2"/>
      <c r="P54" s="2"/>
      <c r="Q54" s="2"/>
      <c r="R54" s="2"/>
      <c r="S54" s="2"/>
    </row>
    <row r="55" spans="1:19" x14ac:dyDescent="0.2">
      <c r="A55" s="2"/>
      <c r="B55" s="2"/>
      <c r="C55" s="2"/>
      <c r="D55" s="2"/>
      <c r="E55" s="2"/>
      <c r="F55" s="2"/>
      <c r="G55" s="2"/>
      <c r="H55" s="2"/>
      <c r="I55" s="2"/>
      <c r="J55" s="2"/>
      <c r="K55" s="2"/>
      <c r="L55" s="2"/>
      <c r="M55" s="2"/>
      <c r="N55" s="2"/>
      <c r="O55" s="2"/>
      <c r="P55" s="2"/>
      <c r="Q55" s="2"/>
      <c r="R55" s="2"/>
      <c r="S55" s="2"/>
    </row>
    <row r="56" spans="1:19" x14ac:dyDescent="0.2">
      <c r="A56" s="2"/>
      <c r="B56" s="2"/>
      <c r="C56" s="2"/>
      <c r="D56" s="2"/>
      <c r="E56" s="2"/>
      <c r="F56" s="2"/>
      <c r="G56" s="2"/>
      <c r="H56" s="2"/>
      <c r="I56" s="2"/>
      <c r="J56" s="2"/>
      <c r="K56" s="2"/>
      <c r="L56" s="2"/>
      <c r="M56" s="2"/>
      <c r="N56" s="2"/>
      <c r="O56" s="2"/>
      <c r="P56" s="2"/>
      <c r="Q56" s="2"/>
      <c r="R56" s="2"/>
      <c r="S56" s="2"/>
    </row>
    <row r="57" spans="1:19" x14ac:dyDescent="0.2">
      <c r="A57" s="2"/>
      <c r="B57" s="2"/>
      <c r="C57" s="2"/>
      <c r="D57" s="2"/>
      <c r="E57" s="2"/>
      <c r="F57" s="2"/>
      <c r="G57" s="2"/>
      <c r="H57" s="2"/>
      <c r="I57" s="2"/>
      <c r="J57" s="2"/>
      <c r="K57" s="2"/>
      <c r="L57" s="2"/>
      <c r="M57" s="2"/>
      <c r="N57" s="2"/>
      <c r="O57" s="2"/>
      <c r="P57" s="2"/>
      <c r="Q57" s="2"/>
      <c r="R57" s="2"/>
      <c r="S57" s="2"/>
    </row>
    <row r="58" spans="1:19" x14ac:dyDescent="0.2">
      <c r="A58" s="2"/>
      <c r="B58" s="2"/>
      <c r="C58" s="2"/>
      <c r="D58" s="2"/>
      <c r="E58" s="2"/>
      <c r="F58" s="2"/>
      <c r="G58" s="2"/>
      <c r="H58" s="2"/>
      <c r="I58" s="2"/>
      <c r="J58" s="2"/>
      <c r="K58" s="2"/>
      <c r="L58" s="2"/>
      <c r="M58" s="2"/>
      <c r="N58" s="2"/>
      <c r="O58" s="2"/>
      <c r="P58" s="2"/>
      <c r="Q58" s="2"/>
      <c r="R58" s="2"/>
      <c r="S58" s="2"/>
    </row>
    <row r="59" spans="1:19" x14ac:dyDescent="0.2">
      <c r="A59" s="2"/>
      <c r="B59" s="2"/>
      <c r="C59" s="2"/>
      <c r="D59" s="2"/>
      <c r="E59" s="2"/>
      <c r="F59" s="2"/>
      <c r="G59" s="2"/>
      <c r="H59" s="2"/>
      <c r="I59" s="2"/>
      <c r="J59" s="2"/>
      <c r="K59" s="2"/>
      <c r="L59" s="2"/>
      <c r="M59" s="2"/>
      <c r="N59" s="2"/>
      <c r="O59" s="2"/>
      <c r="P59" s="2"/>
      <c r="Q59" s="2"/>
      <c r="R59" s="2"/>
      <c r="S59" s="2"/>
    </row>
    <row r="60" spans="1:19" x14ac:dyDescent="0.2">
      <c r="A60" s="2"/>
      <c r="B60" s="2"/>
      <c r="C60" s="2"/>
      <c r="D60" s="2"/>
      <c r="E60" s="2"/>
      <c r="F60" s="2"/>
      <c r="G60" s="2"/>
      <c r="H60" s="2"/>
      <c r="I60" s="2"/>
      <c r="J60" s="2"/>
      <c r="K60" s="2"/>
      <c r="L60" s="2"/>
      <c r="M60" s="2"/>
      <c r="N60" s="2"/>
      <c r="O60" s="2"/>
      <c r="P60" s="2"/>
      <c r="Q60" s="2"/>
      <c r="R60" s="2"/>
      <c r="S60" s="2"/>
    </row>
    <row r="61" spans="1:19" x14ac:dyDescent="0.2">
      <c r="A61" s="2"/>
      <c r="B61" s="2"/>
      <c r="C61" s="2"/>
      <c r="D61" s="2"/>
      <c r="E61" s="2"/>
      <c r="F61" s="2"/>
      <c r="G61" s="2"/>
      <c r="H61" s="2"/>
      <c r="I61" s="2"/>
      <c r="J61" s="2"/>
      <c r="K61" s="2"/>
      <c r="L61" s="2"/>
      <c r="M61" s="2"/>
      <c r="N61" s="2"/>
      <c r="O61" s="2"/>
      <c r="P61" s="2"/>
      <c r="Q61" s="2"/>
      <c r="R61" s="2"/>
      <c r="S61" s="2"/>
    </row>
    <row r="62" spans="1:19" x14ac:dyDescent="0.2">
      <c r="A62" s="2"/>
      <c r="B62" s="2"/>
      <c r="C62" s="2"/>
      <c r="D62" s="2"/>
      <c r="E62" s="2"/>
      <c r="F62" s="2"/>
      <c r="G62" s="2"/>
      <c r="H62" s="2"/>
      <c r="I62" s="2"/>
      <c r="J62" s="2"/>
      <c r="K62" s="2"/>
      <c r="L62" s="2"/>
      <c r="M62" s="2"/>
      <c r="N62" s="2"/>
      <c r="O62" s="2"/>
      <c r="P62" s="2"/>
      <c r="Q62" s="2"/>
      <c r="R62" s="2"/>
      <c r="S62" s="2"/>
    </row>
    <row r="63" spans="1:19" x14ac:dyDescent="0.2">
      <c r="A63" s="2"/>
      <c r="B63" s="2"/>
      <c r="C63" s="2"/>
      <c r="D63" s="2"/>
      <c r="E63" s="2"/>
      <c r="F63" s="2"/>
      <c r="G63" s="2"/>
      <c r="H63" s="2"/>
      <c r="I63" s="2"/>
      <c r="J63" s="2"/>
      <c r="K63" s="2"/>
      <c r="L63" s="2"/>
      <c r="M63" s="2"/>
      <c r="N63" s="2"/>
      <c r="O63" s="2"/>
      <c r="P63" s="2"/>
      <c r="Q63" s="2"/>
      <c r="R63" s="2"/>
      <c r="S63" s="2"/>
    </row>
    <row r="64" spans="1:19" x14ac:dyDescent="0.2">
      <c r="A64" s="2"/>
      <c r="B64" s="2"/>
      <c r="C64" s="2"/>
      <c r="D64" s="2"/>
      <c r="E64" s="2"/>
      <c r="F64" s="2"/>
      <c r="G64" s="2"/>
      <c r="H64" s="2"/>
      <c r="I64" s="2"/>
      <c r="J64" s="2"/>
      <c r="K64" s="2"/>
      <c r="L64" s="2"/>
      <c r="M64" s="2"/>
      <c r="N64" s="2"/>
      <c r="O64" s="2"/>
      <c r="P64" s="2"/>
      <c r="Q64" s="2"/>
      <c r="R64" s="2"/>
      <c r="S64" s="2"/>
    </row>
    <row r="65" spans="1:19" x14ac:dyDescent="0.2">
      <c r="A65" s="2"/>
      <c r="B65" s="2"/>
      <c r="C65" s="2"/>
      <c r="D65" s="2"/>
      <c r="E65" s="2"/>
      <c r="F65" s="2"/>
      <c r="G65" s="2"/>
      <c r="H65" s="2"/>
      <c r="I65" s="2"/>
      <c r="J65" s="2"/>
      <c r="K65" s="2"/>
      <c r="L65" s="2"/>
      <c r="M65" s="2"/>
      <c r="N65" s="2"/>
      <c r="O65" s="2"/>
      <c r="P65" s="2"/>
      <c r="Q65" s="2"/>
      <c r="R65" s="2"/>
      <c r="S65" s="2"/>
    </row>
    <row r="66" spans="1:19" x14ac:dyDescent="0.2">
      <c r="A66" s="2"/>
      <c r="B66" s="2"/>
      <c r="C66" s="2"/>
      <c r="D66" s="2"/>
      <c r="E66" s="2"/>
      <c r="F66" s="2"/>
      <c r="G66" s="2"/>
      <c r="H66" s="2"/>
      <c r="I66" s="2"/>
      <c r="J66" s="2"/>
      <c r="K66" s="2"/>
      <c r="L66" s="2"/>
      <c r="M66" s="2"/>
      <c r="N66" s="2"/>
      <c r="O66" s="2"/>
      <c r="P66" s="2"/>
      <c r="Q66" s="2"/>
      <c r="R66" s="2"/>
      <c r="S66" s="2"/>
    </row>
    <row r="67" spans="1:19" x14ac:dyDescent="0.2">
      <c r="A67" s="2"/>
      <c r="B67" s="2"/>
      <c r="C67" s="2"/>
      <c r="D67" s="2"/>
      <c r="E67" s="2"/>
      <c r="F67" s="2"/>
      <c r="G67" s="2"/>
      <c r="H67" s="2"/>
      <c r="I67" s="2"/>
      <c r="J67" s="2"/>
      <c r="K67" s="2"/>
      <c r="L67" s="2"/>
      <c r="M67" s="2"/>
      <c r="N67" s="2"/>
      <c r="O67" s="2"/>
      <c r="P67" s="2"/>
      <c r="Q67" s="2"/>
      <c r="R67" s="2"/>
      <c r="S67" s="2"/>
    </row>
    <row r="68" spans="1:19" x14ac:dyDescent="0.2">
      <c r="A68" s="2"/>
      <c r="B68" s="2"/>
      <c r="C68" s="2"/>
      <c r="D68" s="2"/>
      <c r="E68" s="2"/>
      <c r="F68" s="2"/>
      <c r="G68" s="2"/>
      <c r="H68" s="2"/>
      <c r="I68" s="2"/>
      <c r="J68" s="2"/>
      <c r="K68" s="2"/>
      <c r="L68" s="2"/>
      <c r="M68" s="2"/>
      <c r="N68" s="2"/>
      <c r="O68" s="2"/>
      <c r="P68" s="2"/>
      <c r="Q68" s="2"/>
      <c r="R68" s="2"/>
      <c r="S68" s="2"/>
    </row>
    <row r="69" spans="1:19" x14ac:dyDescent="0.2">
      <c r="A69" s="2"/>
      <c r="B69" s="2"/>
      <c r="C69" s="2"/>
      <c r="D69" s="2"/>
      <c r="E69" s="2"/>
      <c r="F69" s="2"/>
      <c r="G69" s="2"/>
      <c r="H69" s="2"/>
      <c r="I69" s="2"/>
      <c r="J69" s="2"/>
      <c r="K69" s="2"/>
      <c r="L69" s="2"/>
      <c r="M69" s="2"/>
      <c r="N69" s="2"/>
      <c r="O69" s="2"/>
      <c r="P69" s="2"/>
      <c r="Q69" s="2"/>
      <c r="R69" s="2"/>
      <c r="S69" s="2"/>
    </row>
  </sheetData>
  <pageMargins left="0.70866141732283472" right="0.70866141732283472" top="0.74803149606299213" bottom="0.74803149606299213"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9"/>
  <sheetViews>
    <sheetView showGridLines="0" zoomScaleNormal="100" zoomScaleSheetLayoutView="100" workbookViewId="0">
      <selection activeCell="V2" sqref="V2"/>
    </sheetView>
  </sheetViews>
  <sheetFormatPr defaultRowHeight="12.75" x14ac:dyDescent="0.2"/>
  <cols>
    <col min="1" max="1" width="2.42578125" customWidth="1"/>
    <col min="2" max="2" width="1.5703125" customWidth="1"/>
    <col min="3" max="3" width="7.140625" customWidth="1"/>
    <col min="4" max="4" width="10.140625" customWidth="1"/>
    <col min="5" max="5" width="5.7109375" customWidth="1"/>
    <col min="6" max="6" width="1.140625" bestFit="1" customWidth="1"/>
    <col min="7" max="7" width="5.7109375" customWidth="1"/>
    <col min="8" max="8" width="0.5703125" customWidth="1"/>
    <col min="9" max="9" width="5.7109375" customWidth="1"/>
    <col min="10" max="10" width="0.5703125" customWidth="1"/>
    <col min="11" max="11" width="5.7109375" customWidth="1"/>
    <col min="12" max="12" width="0.5703125" customWidth="1"/>
    <col min="13" max="13" width="5.7109375" customWidth="1"/>
    <col min="14" max="14" width="0.5703125" customWidth="1"/>
    <col min="15" max="15" width="5.7109375" customWidth="1"/>
    <col min="16" max="16" width="0.5703125" customWidth="1"/>
    <col min="17" max="17" width="5.7109375" customWidth="1"/>
    <col min="18" max="18" width="0.5703125" customWidth="1"/>
    <col min="19" max="19" width="5.7109375" customWidth="1"/>
    <col min="20" max="20" width="0.5703125" customWidth="1"/>
    <col min="21" max="21" width="5.7109375" customWidth="1"/>
    <col min="22" max="22" width="1.140625" bestFit="1" customWidth="1"/>
    <col min="23" max="23" width="5.7109375" customWidth="1"/>
  </cols>
  <sheetData>
    <row r="1" spans="1:24" x14ac:dyDescent="0.2">
      <c r="A1" s="1" t="s">
        <v>399</v>
      </c>
      <c r="B1" s="1"/>
      <c r="C1" s="1"/>
      <c r="D1" s="1" t="s">
        <v>708</v>
      </c>
      <c r="E1" s="1"/>
      <c r="F1" s="1"/>
      <c r="G1" s="1"/>
      <c r="H1" s="1"/>
      <c r="I1" s="1"/>
      <c r="J1" s="1"/>
      <c r="K1" s="1"/>
      <c r="L1" s="1"/>
      <c r="M1" s="1"/>
      <c r="N1" s="1"/>
      <c r="O1" s="1"/>
      <c r="P1" s="1"/>
      <c r="Q1" s="1"/>
      <c r="R1" s="1"/>
      <c r="S1" s="1"/>
      <c r="T1" s="1"/>
      <c r="U1" s="1"/>
      <c r="V1" s="1"/>
      <c r="W1" s="1"/>
      <c r="X1" s="1"/>
    </row>
    <row r="2" spans="1:24" x14ac:dyDescent="0.2">
      <c r="A2" s="1"/>
      <c r="B2" s="1"/>
      <c r="C2" s="1"/>
      <c r="D2" s="1" t="s">
        <v>630</v>
      </c>
      <c r="E2" s="1"/>
      <c r="F2" s="1"/>
      <c r="G2" s="1"/>
      <c r="H2" s="1"/>
      <c r="I2" s="1"/>
      <c r="J2" s="1"/>
      <c r="K2" s="1"/>
      <c r="L2" s="1"/>
      <c r="M2" s="1"/>
      <c r="N2" s="1"/>
      <c r="O2" s="1"/>
      <c r="P2" s="1"/>
      <c r="Q2" s="1"/>
      <c r="R2" s="1"/>
      <c r="S2" s="1"/>
      <c r="T2" s="1"/>
      <c r="U2" s="1"/>
      <c r="V2" s="1"/>
      <c r="W2" s="1"/>
      <c r="X2" s="1"/>
    </row>
    <row r="3" spans="1:24" x14ac:dyDescent="0.2">
      <c r="A3" s="3"/>
      <c r="B3" s="3"/>
      <c r="C3" s="3"/>
      <c r="D3" s="3" t="s">
        <v>709</v>
      </c>
      <c r="E3" s="3"/>
      <c r="F3" s="3"/>
      <c r="G3" s="3"/>
      <c r="H3" s="3"/>
      <c r="I3" s="3"/>
      <c r="J3" s="3"/>
      <c r="K3" s="3"/>
      <c r="L3" s="3"/>
      <c r="M3" s="3"/>
      <c r="N3" s="3"/>
      <c r="O3" s="3"/>
      <c r="P3" s="3"/>
      <c r="Q3" s="3"/>
      <c r="R3" s="3"/>
      <c r="S3" s="3"/>
      <c r="T3" s="3"/>
      <c r="U3" s="3"/>
      <c r="V3" s="3"/>
      <c r="W3" s="3"/>
      <c r="X3" s="3"/>
    </row>
    <row r="4" spans="1:24" x14ac:dyDescent="0.2">
      <c r="A4" s="3"/>
      <c r="B4" s="3"/>
      <c r="C4" s="3"/>
      <c r="D4" s="3" t="s">
        <v>631</v>
      </c>
      <c r="E4" s="3"/>
      <c r="F4" s="3"/>
      <c r="G4" s="3"/>
      <c r="H4" s="3"/>
      <c r="I4" s="3"/>
      <c r="J4" s="3"/>
      <c r="K4" s="3"/>
      <c r="L4" s="3"/>
      <c r="M4" s="3"/>
      <c r="N4" s="3"/>
      <c r="O4" s="3"/>
      <c r="P4" s="3"/>
      <c r="Q4" s="3"/>
      <c r="R4" s="3"/>
      <c r="S4" s="3"/>
      <c r="T4" s="3"/>
      <c r="U4" s="3"/>
      <c r="V4" s="3"/>
      <c r="W4" s="3"/>
      <c r="X4" s="3"/>
    </row>
    <row r="5" spans="1:24" x14ac:dyDescent="0.2">
      <c r="A5" s="11"/>
      <c r="B5" s="11"/>
      <c r="C5" s="11"/>
      <c r="D5" s="11"/>
      <c r="E5" s="11"/>
      <c r="F5" s="11"/>
      <c r="G5" s="11"/>
      <c r="H5" s="11"/>
      <c r="I5" s="11"/>
      <c r="J5" s="11"/>
      <c r="K5" s="11"/>
      <c r="L5" s="11"/>
      <c r="M5" s="11"/>
      <c r="N5" s="11"/>
      <c r="O5" s="11"/>
      <c r="P5" s="11"/>
      <c r="Q5" s="11"/>
      <c r="R5" s="11"/>
      <c r="S5" s="11"/>
      <c r="T5" s="11"/>
      <c r="U5" s="11"/>
      <c r="V5" s="11"/>
      <c r="W5" s="11"/>
      <c r="X5" s="3"/>
    </row>
    <row r="6" spans="1:24" x14ac:dyDescent="0.2">
      <c r="A6" s="2" t="s">
        <v>349</v>
      </c>
      <c r="B6" s="2"/>
      <c r="C6" s="2"/>
      <c r="D6" s="2"/>
      <c r="E6" s="2" t="s">
        <v>350</v>
      </c>
      <c r="F6" s="2"/>
      <c r="G6" s="2"/>
      <c r="H6" s="2"/>
      <c r="I6" s="2" t="s">
        <v>351</v>
      </c>
      <c r="J6" s="2"/>
      <c r="K6" s="2"/>
      <c r="L6" s="2"/>
      <c r="M6" s="2"/>
      <c r="N6" s="2"/>
      <c r="O6" s="2"/>
      <c r="P6" s="2"/>
      <c r="Q6" s="2"/>
      <c r="R6" s="2"/>
      <c r="S6" s="2"/>
      <c r="T6" s="2"/>
      <c r="U6" s="2"/>
      <c r="V6" s="2"/>
      <c r="W6" s="2"/>
      <c r="X6" s="2"/>
    </row>
    <row r="7" spans="1:24" x14ac:dyDescent="0.2">
      <c r="A7" s="2" t="s">
        <v>352</v>
      </c>
      <c r="B7" s="2"/>
      <c r="C7" s="2"/>
      <c r="D7" s="2"/>
      <c r="E7" s="2" t="s">
        <v>400</v>
      </c>
      <c r="F7" s="2"/>
      <c r="G7" s="2"/>
      <c r="H7" s="2"/>
      <c r="I7" s="12" t="s">
        <v>354</v>
      </c>
      <c r="J7" s="12"/>
      <c r="K7" s="12"/>
      <c r="L7" s="12"/>
      <c r="M7" s="12"/>
      <c r="N7" s="12"/>
      <c r="O7" s="12"/>
      <c r="P7" s="12"/>
      <c r="Q7" s="12"/>
      <c r="R7" s="12"/>
      <c r="S7" s="12"/>
      <c r="T7" s="12"/>
      <c r="U7" s="12"/>
      <c r="V7" s="12"/>
      <c r="W7" s="12"/>
      <c r="X7" s="2"/>
    </row>
    <row r="8" spans="1:24" x14ac:dyDescent="0.2">
      <c r="A8" s="2"/>
      <c r="B8" s="2"/>
      <c r="C8" s="2"/>
      <c r="D8" s="2"/>
      <c r="E8" s="13" t="s">
        <v>355</v>
      </c>
      <c r="F8" s="2"/>
      <c r="G8" s="2"/>
      <c r="H8" s="2"/>
      <c r="I8" s="2" t="s">
        <v>356</v>
      </c>
      <c r="J8" s="2"/>
      <c r="K8" s="2"/>
      <c r="L8" s="2"/>
      <c r="M8" s="2" t="s">
        <v>357</v>
      </c>
      <c r="N8" s="2"/>
      <c r="O8" s="2"/>
      <c r="P8" s="2"/>
      <c r="Q8" s="2" t="s">
        <v>358</v>
      </c>
      <c r="R8" s="2"/>
      <c r="S8" s="2"/>
      <c r="T8" s="2"/>
      <c r="U8" s="2" t="s">
        <v>359</v>
      </c>
      <c r="V8" s="2"/>
      <c r="W8" s="2"/>
      <c r="X8" s="2"/>
    </row>
    <row r="9" spans="1:24" x14ac:dyDescent="0.2">
      <c r="A9" s="2"/>
      <c r="B9" s="2"/>
      <c r="C9" s="2"/>
      <c r="D9" s="2"/>
      <c r="E9" s="13" t="s">
        <v>360</v>
      </c>
      <c r="F9" s="13"/>
      <c r="G9" s="13"/>
      <c r="H9" s="13"/>
      <c r="I9" s="13" t="s">
        <v>361</v>
      </c>
      <c r="J9" s="13"/>
      <c r="K9" s="13"/>
      <c r="L9" s="13"/>
      <c r="M9" s="13" t="s">
        <v>362</v>
      </c>
      <c r="N9" s="13"/>
      <c r="O9" s="13"/>
      <c r="P9" s="13"/>
      <c r="Q9" s="13" t="s">
        <v>363</v>
      </c>
      <c r="R9" s="13"/>
      <c r="S9" s="13"/>
      <c r="T9" s="13"/>
      <c r="U9" s="13" t="s">
        <v>364</v>
      </c>
      <c r="V9" s="2"/>
      <c r="W9" s="2"/>
      <c r="X9" s="2"/>
    </row>
    <row r="10" spans="1:24" x14ac:dyDescent="0.2">
      <c r="A10" s="2"/>
      <c r="B10" s="2"/>
      <c r="C10" s="2"/>
      <c r="D10" s="2"/>
      <c r="E10" s="13"/>
      <c r="F10" s="13"/>
      <c r="G10" s="13"/>
      <c r="H10" s="13"/>
      <c r="I10" s="13" t="s">
        <v>365</v>
      </c>
      <c r="J10" s="13"/>
      <c r="K10" s="13"/>
      <c r="L10" s="13"/>
      <c r="M10" s="13"/>
      <c r="N10" s="13"/>
      <c r="O10" s="13"/>
      <c r="P10" s="13"/>
      <c r="Q10" s="13"/>
      <c r="R10" s="13"/>
      <c r="S10" s="13"/>
      <c r="T10" s="13"/>
      <c r="U10" s="13" t="s">
        <v>366</v>
      </c>
      <c r="V10" s="2"/>
      <c r="W10" s="2"/>
      <c r="X10" s="2"/>
    </row>
    <row r="11" spans="1:24" x14ac:dyDescent="0.2">
      <c r="A11" s="2"/>
      <c r="B11" s="2"/>
      <c r="C11" s="2"/>
      <c r="D11" s="2"/>
      <c r="E11" s="12"/>
      <c r="F11" s="12"/>
      <c r="G11" s="12"/>
      <c r="H11" s="12"/>
      <c r="I11" s="12" t="s">
        <v>367</v>
      </c>
      <c r="J11" s="12"/>
      <c r="K11" s="12"/>
      <c r="L11" s="12"/>
      <c r="M11" s="12"/>
      <c r="N11" s="12"/>
      <c r="O11" s="12"/>
      <c r="P11" s="12"/>
      <c r="Q11" s="12"/>
      <c r="R11" s="12"/>
      <c r="S11" s="12"/>
      <c r="T11" s="12"/>
      <c r="U11" s="12"/>
      <c r="V11" s="12"/>
      <c r="W11" s="12"/>
      <c r="X11" s="2"/>
    </row>
    <row r="12" spans="1:24" x14ac:dyDescent="0.2">
      <c r="A12" s="12"/>
      <c r="B12" s="12"/>
      <c r="C12" s="12"/>
      <c r="D12" s="12"/>
      <c r="E12" s="20">
        <v>2015</v>
      </c>
      <c r="F12" s="20"/>
      <c r="G12" s="20">
        <v>2016</v>
      </c>
      <c r="H12" s="20"/>
      <c r="I12" s="20">
        <v>2015</v>
      </c>
      <c r="J12" s="20"/>
      <c r="K12" s="20">
        <v>2016</v>
      </c>
      <c r="L12" s="20"/>
      <c r="M12" s="20">
        <v>2015</v>
      </c>
      <c r="N12" s="20"/>
      <c r="O12" s="20">
        <v>2016</v>
      </c>
      <c r="P12" s="20"/>
      <c r="Q12" s="20">
        <v>2015</v>
      </c>
      <c r="R12" s="20"/>
      <c r="S12" s="20">
        <v>2016</v>
      </c>
      <c r="T12" s="20"/>
      <c r="U12" s="20">
        <v>2015</v>
      </c>
      <c r="V12" s="20"/>
      <c r="W12" s="20">
        <v>2016</v>
      </c>
      <c r="X12" s="2"/>
    </row>
    <row r="13" spans="1:24" x14ac:dyDescent="0.2">
      <c r="A13" s="2"/>
      <c r="B13" s="2"/>
      <c r="C13" s="2"/>
      <c r="D13" s="2"/>
      <c r="E13" s="2"/>
      <c r="F13" s="2"/>
      <c r="G13" s="2"/>
      <c r="H13" s="2"/>
      <c r="I13" s="2"/>
      <c r="J13" s="2"/>
      <c r="K13" s="2"/>
      <c r="L13" s="2"/>
      <c r="M13" s="2"/>
      <c r="N13" s="2"/>
      <c r="O13" s="2"/>
      <c r="P13" s="2"/>
      <c r="Q13" s="2"/>
      <c r="R13" s="2"/>
      <c r="S13" s="2"/>
      <c r="T13" s="2"/>
      <c r="U13" s="2"/>
      <c r="V13" s="2"/>
      <c r="W13" s="2"/>
      <c r="X13" s="2"/>
    </row>
    <row r="14" spans="1:24" x14ac:dyDescent="0.2">
      <c r="A14" s="2" t="s">
        <v>368</v>
      </c>
      <c r="B14" s="2"/>
      <c r="C14" s="2"/>
      <c r="D14" s="2"/>
      <c r="E14" s="24" t="s">
        <v>527</v>
      </c>
      <c r="F14" s="24"/>
      <c r="G14" s="24">
        <v>2</v>
      </c>
      <c r="H14" s="24"/>
      <c r="I14" s="24" t="s">
        <v>527</v>
      </c>
      <c r="J14" s="24"/>
      <c r="K14" s="24" t="s">
        <v>527</v>
      </c>
      <c r="L14" s="24"/>
      <c r="M14" s="24" t="s">
        <v>527</v>
      </c>
      <c r="N14" s="24"/>
      <c r="O14" s="24" t="s">
        <v>527</v>
      </c>
      <c r="P14" s="24"/>
      <c r="Q14" s="24" t="s">
        <v>527</v>
      </c>
      <c r="R14" s="24"/>
      <c r="S14" s="24">
        <v>1</v>
      </c>
      <c r="T14" s="24"/>
      <c r="U14" s="24" t="s">
        <v>527</v>
      </c>
      <c r="V14" s="24"/>
      <c r="W14" s="24">
        <v>1</v>
      </c>
      <c r="X14" s="2"/>
    </row>
    <row r="15" spans="1:24" x14ac:dyDescent="0.2">
      <c r="A15" s="2" t="s">
        <v>369</v>
      </c>
      <c r="B15" s="2"/>
      <c r="C15" s="2"/>
      <c r="D15" s="2"/>
      <c r="E15" s="2"/>
      <c r="F15" s="2"/>
      <c r="G15" s="2"/>
      <c r="H15" s="2"/>
      <c r="I15" s="2"/>
      <c r="J15" s="2"/>
      <c r="K15" s="2"/>
      <c r="L15" s="2"/>
      <c r="M15" s="24"/>
      <c r="N15" s="2"/>
      <c r="O15" s="24"/>
      <c r="P15" s="2"/>
      <c r="Q15" s="2"/>
      <c r="R15" s="2"/>
      <c r="S15" s="2"/>
      <c r="T15" s="2"/>
      <c r="U15" s="2"/>
      <c r="V15" s="2"/>
      <c r="W15" s="2"/>
      <c r="X15" s="2"/>
    </row>
    <row r="16" spans="1:24" x14ac:dyDescent="0.2">
      <c r="A16" s="2" t="s">
        <v>11</v>
      </c>
      <c r="B16" s="2"/>
      <c r="C16" s="2"/>
      <c r="D16" s="2"/>
      <c r="E16" s="2"/>
      <c r="F16" s="2"/>
      <c r="G16" s="2"/>
      <c r="H16" s="2"/>
      <c r="I16" s="2"/>
      <c r="J16" s="2"/>
      <c r="K16" s="2"/>
      <c r="L16" s="2"/>
      <c r="M16" s="2"/>
      <c r="N16" s="2"/>
      <c r="O16" s="24"/>
      <c r="P16" s="2"/>
      <c r="Q16" s="2"/>
      <c r="R16" s="2"/>
      <c r="S16" s="2"/>
      <c r="T16" s="2"/>
      <c r="U16" s="2"/>
      <c r="V16" s="2"/>
      <c r="W16" s="2"/>
      <c r="X16" s="2"/>
    </row>
    <row r="17" spans="1:24" x14ac:dyDescent="0.2">
      <c r="A17" s="2"/>
      <c r="B17" s="2"/>
      <c r="C17" s="2"/>
      <c r="D17" s="2"/>
      <c r="E17" s="2"/>
      <c r="F17" s="2"/>
      <c r="G17" s="2"/>
      <c r="H17" s="2"/>
      <c r="I17" s="2"/>
      <c r="J17" s="2"/>
      <c r="K17" s="2"/>
      <c r="L17" s="2"/>
      <c r="M17" s="2"/>
      <c r="N17" s="2"/>
      <c r="O17" s="24"/>
      <c r="P17" s="2"/>
      <c r="Q17" s="2"/>
      <c r="R17" s="2"/>
      <c r="S17" s="2"/>
      <c r="T17" s="2"/>
      <c r="U17" s="2"/>
      <c r="V17" s="2"/>
      <c r="W17" s="2"/>
      <c r="X17" s="2"/>
    </row>
    <row r="18" spans="1:24" ht="13.5" x14ac:dyDescent="0.2">
      <c r="A18" s="2" t="s">
        <v>627</v>
      </c>
      <c r="B18" s="2"/>
      <c r="C18" s="2"/>
      <c r="D18" s="2"/>
      <c r="E18" s="24" t="s">
        <v>527</v>
      </c>
      <c r="F18" s="30"/>
      <c r="G18" s="24" t="s">
        <v>527</v>
      </c>
      <c r="H18" s="2"/>
      <c r="I18" s="24" t="s">
        <v>527</v>
      </c>
      <c r="J18" s="2"/>
      <c r="K18" s="24" t="s">
        <v>527</v>
      </c>
      <c r="L18" s="2"/>
      <c r="M18" s="24" t="s">
        <v>527</v>
      </c>
      <c r="N18" s="24"/>
      <c r="O18" s="24" t="s">
        <v>527</v>
      </c>
      <c r="P18" s="2"/>
      <c r="Q18" s="24" t="s">
        <v>527</v>
      </c>
      <c r="R18" s="30"/>
      <c r="S18" s="24" t="s">
        <v>527</v>
      </c>
      <c r="T18" s="2"/>
      <c r="U18" s="24" t="s">
        <v>527</v>
      </c>
      <c r="V18" s="2"/>
      <c r="W18" s="24" t="s">
        <v>527</v>
      </c>
      <c r="X18" s="2"/>
    </row>
    <row r="19" spans="1:24" x14ac:dyDescent="0.2">
      <c r="A19" s="2" t="s">
        <v>370</v>
      </c>
      <c r="B19" s="2"/>
      <c r="C19" s="2"/>
      <c r="D19" s="2"/>
      <c r="E19" s="2"/>
      <c r="F19" s="2"/>
      <c r="G19" s="2"/>
      <c r="H19" s="2"/>
      <c r="I19" s="2"/>
      <c r="J19" s="2"/>
      <c r="K19" s="2"/>
      <c r="L19" s="2"/>
      <c r="M19" s="2"/>
      <c r="N19" s="2"/>
      <c r="O19" s="24"/>
      <c r="P19" s="2"/>
      <c r="Q19" s="2"/>
      <c r="R19" s="2"/>
      <c r="S19" s="2"/>
      <c r="T19" s="2"/>
      <c r="U19" s="2"/>
      <c r="V19" s="2"/>
      <c r="W19" s="2"/>
      <c r="X19" s="2"/>
    </row>
    <row r="20" spans="1:24" ht="13.5" x14ac:dyDescent="0.2">
      <c r="A20" s="2" t="s">
        <v>628</v>
      </c>
      <c r="B20" s="2"/>
      <c r="C20" s="2"/>
      <c r="D20" s="2"/>
      <c r="E20" s="2"/>
      <c r="F20" s="2"/>
      <c r="G20" s="2"/>
      <c r="H20" s="2"/>
      <c r="I20" s="2"/>
      <c r="J20" s="2"/>
      <c r="K20" s="2"/>
      <c r="L20" s="2"/>
      <c r="M20" s="2"/>
      <c r="N20" s="2"/>
      <c r="O20" s="24"/>
      <c r="P20" s="2"/>
      <c r="Q20" s="2"/>
      <c r="R20" s="2"/>
      <c r="S20" s="2"/>
      <c r="T20" s="2"/>
      <c r="U20" s="2"/>
      <c r="V20" s="2"/>
      <c r="W20" s="2"/>
      <c r="X20" s="2"/>
    </row>
    <row r="21" spans="1:24" x14ac:dyDescent="0.2">
      <c r="A21" s="2"/>
      <c r="B21" s="2"/>
      <c r="C21" s="2"/>
      <c r="D21" s="2"/>
      <c r="E21" s="24"/>
      <c r="F21" s="2"/>
      <c r="G21" s="24"/>
      <c r="H21" s="2"/>
      <c r="I21" s="2"/>
      <c r="J21" s="2"/>
      <c r="K21" s="2"/>
      <c r="L21" s="2"/>
      <c r="M21" s="2"/>
      <c r="N21" s="2"/>
      <c r="O21" s="24"/>
      <c r="P21" s="2"/>
      <c r="Q21" s="2"/>
      <c r="R21" s="2"/>
      <c r="S21" s="2"/>
      <c r="T21" s="2"/>
      <c r="U21" s="2"/>
      <c r="V21" s="2"/>
      <c r="W21" s="2"/>
      <c r="X21" s="2"/>
    </row>
    <row r="22" spans="1:24" ht="13.5" x14ac:dyDescent="0.2">
      <c r="A22" s="2" t="s">
        <v>371</v>
      </c>
      <c r="B22" s="2"/>
      <c r="C22" s="2"/>
      <c r="D22" s="2"/>
      <c r="E22" s="24">
        <v>2</v>
      </c>
      <c r="F22" s="30"/>
      <c r="G22" s="24">
        <v>1</v>
      </c>
      <c r="H22" s="2"/>
      <c r="I22" s="24" t="s">
        <v>527</v>
      </c>
      <c r="J22" s="24"/>
      <c r="K22" s="24" t="s">
        <v>527</v>
      </c>
      <c r="L22" s="2"/>
      <c r="M22" s="24">
        <v>1</v>
      </c>
      <c r="N22" s="30"/>
      <c r="O22" s="24" t="s">
        <v>527</v>
      </c>
      <c r="P22" s="24"/>
      <c r="Q22" s="24" t="s">
        <v>527</v>
      </c>
      <c r="R22" s="24"/>
      <c r="S22" s="24">
        <v>1</v>
      </c>
      <c r="T22" s="2"/>
      <c r="U22" s="24">
        <v>1</v>
      </c>
      <c r="V22" s="30"/>
      <c r="W22" s="24" t="s">
        <v>527</v>
      </c>
      <c r="X22" s="2"/>
    </row>
    <row r="23" spans="1:24" x14ac:dyDescent="0.2">
      <c r="A23" s="2" t="s">
        <v>372</v>
      </c>
      <c r="B23" s="2"/>
      <c r="C23" s="2"/>
      <c r="D23" s="2"/>
      <c r="E23" s="2"/>
      <c r="F23" s="2"/>
      <c r="G23" s="2"/>
      <c r="H23" s="2"/>
      <c r="I23" s="2"/>
      <c r="J23" s="2"/>
      <c r="K23" s="2"/>
      <c r="L23" s="2"/>
      <c r="M23" s="2"/>
      <c r="N23" s="2"/>
      <c r="O23" s="24"/>
      <c r="P23" s="2"/>
      <c r="Q23" s="2"/>
      <c r="R23" s="2"/>
      <c r="S23" s="2"/>
      <c r="T23" s="2"/>
      <c r="U23" s="2"/>
      <c r="V23" s="2"/>
      <c r="W23" s="2"/>
      <c r="X23" s="2"/>
    </row>
    <row r="24" spans="1:24" x14ac:dyDescent="0.2">
      <c r="A24" s="2"/>
      <c r="B24" s="2"/>
      <c r="C24" s="2"/>
      <c r="D24" s="2"/>
      <c r="E24" s="2"/>
      <c r="F24" s="2"/>
      <c r="G24" s="2"/>
      <c r="H24" s="2"/>
      <c r="I24" s="2"/>
      <c r="J24" s="2"/>
      <c r="K24" s="2"/>
      <c r="L24" s="2"/>
      <c r="M24" s="2"/>
      <c r="N24" s="2"/>
      <c r="O24" s="24"/>
      <c r="P24" s="2"/>
      <c r="Q24" s="2"/>
      <c r="R24" s="2"/>
      <c r="S24" s="2"/>
      <c r="T24" s="2"/>
      <c r="U24" s="2"/>
      <c r="V24" s="2"/>
      <c r="W24" s="2"/>
      <c r="X24" s="2"/>
    </row>
    <row r="25" spans="1:24" ht="13.5" x14ac:dyDescent="0.2">
      <c r="A25" s="2" t="s">
        <v>391</v>
      </c>
      <c r="B25" s="2"/>
      <c r="C25" s="2"/>
      <c r="D25" s="2"/>
      <c r="E25" s="33">
        <v>6</v>
      </c>
      <c r="F25" s="30"/>
      <c r="G25" s="33">
        <v>3</v>
      </c>
      <c r="H25" s="2"/>
      <c r="I25" s="24" t="s">
        <v>527</v>
      </c>
      <c r="J25" s="2"/>
      <c r="K25" s="24" t="s">
        <v>527</v>
      </c>
      <c r="L25" s="2"/>
      <c r="M25" s="24">
        <v>2</v>
      </c>
      <c r="N25" s="2"/>
      <c r="O25" s="24" t="s">
        <v>527</v>
      </c>
      <c r="P25" s="2"/>
      <c r="Q25" s="2">
        <v>2</v>
      </c>
      <c r="R25" s="30"/>
      <c r="S25" s="2">
        <v>1</v>
      </c>
      <c r="T25" s="2"/>
      <c r="U25" s="2">
        <v>2</v>
      </c>
      <c r="V25" s="30"/>
      <c r="W25" s="2">
        <v>2</v>
      </c>
      <c r="X25" s="2"/>
    </row>
    <row r="26" spans="1:24" x14ac:dyDescent="0.2">
      <c r="A26" s="12" t="s">
        <v>374</v>
      </c>
      <c r="B26" s="12"/>
      <c r="C26" s="12"/>
      <c r="D26" s="12"/>
      <c r="E26" s="2"/>
      <c r="F26" s="13"/>
      <c r="G26" s="2"/>
      <c r="H26" s="13"/>
      <c r="I26" s="2"/>
      <c r="J26" s="13"/>
      <c r="K26" s="2"/>
      <c r="L26" s="13"/>
      <c r="M26" s="2"/>
      <c r="N26" s="13"/>
      <c r="O26" s="24"/>
      <c r="P26" s="13"/>
      <c r="Q26" s="2"/>
      <c r="R26" s="13"/>
      <c r="S26" s="2"/>
      <c r="T26" s="13"/>
      <c r="U26" s="2"/>
      <c r="V26" s="13"/>
      <c r="W26" s="2"/>
      <c r="X26" s="2"/>
    </row>
    <row r="27" spans="1:24" ht="13.5" x14ac:dyDescent="0.2">
      <c r="A27" s="12" t="s">
        <v>528</v>
      </c>
      <c r="B27" s="12"/>
      <c r="C27" s="12"/>
      <c r="D27" s="12"/>
      <c r="E27" s="57">
        <v>8</v>
      </c>
      <c r="F27" s="32"/>
      <c r="G27" s="57">
        <v>6</v>
      </c>
      <c r="H27" s="20"/>
      <c r="I27" s="48" t="s">
        <v>527</v>
      </c>
      <c r="J27" s="20"/>
      <c r="K27" s="48" t="s">
        <v>527</v>
      </c>
      <c r="L27" s="20"/>
      <c r="M27" s="48">
        <v>3</v>
      </c>
      <c r="N27" s="32"/>
      <c r="O27" s="48" t="s">
        <v>527</v>
      </c>
      <c r="P27" s="20"/>
      <c r="Q27" s="20">
        <v>2</v>
      </c>
      <c r="R27" s="20"/>
      <c r="S27" s="20">
        <v>3</v>
      </c>
      <c r="T27" s="20"/>
      <c r="U27" s="20">
        <v>3</v>
      </c>
      <c r="V27" s="32"/>
      <c r="W27" s="20">
        <v>3</v>
      </c>
      <c r="X27" s="2"/>
    </row>
    <row r="28" spans="1:24" x14ac:dyDescent="0.2">
      <c r="A28" s="2"/>
      <c r="B28" s="2"/>
      <c r="C28" s="2"/>
      <c r="D28" s="2"/>
      <c r="E28" s="2"/>
      <c r="F28" s="2"/>
      <c r="G28" s="2"/>
      <c r="H28" s="2"/>
      <c r="I28" s="2"/>
      <c r="J28" s="2"/>
      <c r="K28" s="2"/>
      <c r="L28" s="2"/>
      <c r="M28" s="2"/>
      <c r="N28" s="2"/>
      <c r="O28" s="2"/>
      <c r="P28" s="2"/>
      <c r="Q28" s="2"/>
      <c r="R28" s="2"/>
      <c r="S28" s="2"/>
      <c r="T28" s="2"/>
      <c r="U28" s="2"/>
      <c r="V28" s="2"/>
      <c r="W28" s="2"/>
      <c r="X28" s="2"/>
    </row>
    <row r="29" spans="1:24" ht="13.5" x14ac:dyDescent="0.2">
      <c r="A29" s="19" t="s">
        <v>402</v>
      </c>
      <c r="B29" s="2"/>
      <c r="C29" s="2"/>
      <c r="D29" s="2"/>
      <c r="E29" s="2"/>
      <c r="F29" s="2"/>
      <c r="G29" s="2"/>
      <c r="H29" s="2"/>
      <c r="I29" s="2"/>
      <c r="J29" s="2"/>
      <c r="K29" s="2"/>
      <c r="L29" s="2"/>
      <c r="M29" s="2"/>
      <c r="N29" s="2"/>
      <c r="O29" s="2"/>
      <c r="P29" s="2"/>
      <c r="Q29" s="2"/>
      <c r="R29" s="2"/>
      <c r="S29" s="2"/>
      <c r="T29" s="2"/>
      <c r="U29" s="2"/>
      <c r="V29" s="2"/>
      <c r="W29" s="2"/>
      <c r="X29" s="2"/>
    </row>
    <row r="30" spans="1:24" x14ac:dyDescent="0.2">
      <c r="A30" s="79" t="s">
        <v>375</v>
      </c>
      <c r="B30" s="2"/>
      <c r="C30" s="2"/>
      <c r="D30" s="2"/>
      <c r="E30" s="2"/>
      <c r="F30" s="2"/>
      <c r="G30" s="2"/>
      <c r="H30" s="2"/>
      <c r="I30" s="2"/>
      <c r="J30" s="2"/>
      <c r="K30" s="2"/>
      <c r="L30" s="2"/>
      <c r="M30" s="2"/>
      <c r="N30" s="2"/>
      <c r="O30" s="2"/>
      <c r="P30" s="2"/>
      <c r="Q30" s="2"/>
      <c r="R30" s="2"/>
      <c r="S30" s="2"/>
      <c r="T30" s="2"/>
      <c r="U30" s="2"/>
      <c r="V30" s="2"/>
      <c r="W30" s="2"/>
      <c r="X30" s="2"/>
    </row>
    <row r="31" spans="1:24" x14ac:dyDescent="0.2">
      <c r="A31" s="2"/>
      <c r="B31" s="2"/>
      <c r="C31" s="2"/>
      <c r="D31" s="2"/>
      <c r="E31" s="2"/>
      <c r="F31" s="2"/>
      <c r="G31" s="2"/>
      <c r="H31" s="2"/>
      <c r="I31" s="2"/>
      <c r="J31" s="2"/>
      <c r="K31" s="2"/>
      <c r="L31" s="2"/>
      <c r="M31" s="2"/>
      <c r="N31" s="2"/>
      <c r="O31" s="2"/>
      <c r="P31" s="2"/>
      <c r="Q31" s="2"/>
      <c r="R31" s="2"/>
      <c r="S31" s="2"/>
      <c r="T31" s="2"/>
      <c r="U31" s="2"/>
      <c r="V31" s="2"/>
      <c r="W31" s="2"/>
      <c r="X31" s="2"/>
    </row>
    <row r="32" spans="1:24" x14ac:dyDescent="0.2">
      <c r="A32" s="2"/>
      <c r="B32" s="2"/>
      <c r="C32" s="2"/>
      <c r="D32" s="2"/>
      <c r="E32" s="2"/>
      <c r="F32" s="2"/>
      <c r="G32" s="2"/>
      <c r="H32" s="2"/>
      <c r="I32" s="2"/>
      <c r="J32" s="2"/>
      <c r="K32" s="2"/>
      <c r="L32" s="2"/>
      <c r="M32" s="2"/>
      <c r="N32" s="2"/>
      <c r="O32" s="2"/>
      <c r="P32" s="2"/>
      <c r="Q32" s="2"/>
      <c r="R32" s="2"/>
      <c r="S32" s="2"/>
      <c r="T32" s="2"/>
      <c r="U32" s="2"/>
      <c r="V32" s="2"/>
      <c r="W32" s="2"/>
      <c r="X32" s="2"/>
    </row>
    <row r="33" spans="1:24" x14ac:dyDescent="0.2">
      <c r="A33" s="2"/>
      <c r="B33" s="2"/>
      <c r="C33" s="2"/>
      <c r="D33" s="2"/>
      <c r="E33" s="2"/>
      <c r="F33" s="2"/>
      <c r="G33" s="2"/>
      <c r="H33" s="2"/>
      <c r="I33" s="2"/>
      <c r="J33" s="2"/>
      <c r="K33" s="2"/>
      <c r="L33" s="2"/>
      <c r="M33" s="2"/>
      <c r="N33" s="2"/>
      <c r="O33" s="2"/>
      <c r="P33" s="2"/>
      <c r="Q33" s="2"/>
      <c r="R33" s="2"/>
      <c r="S33" s="2"/>
      <c r="T33" s="2"/>
      <c r="U33" s="2"/>
      <c r="V33" s="2"/>
      <c r="W33" s="2"/>
      <c r="X33" s="2"/>
    </row>
    <row r="34" spans="1:24" x14ac:dyDescent="0.2">
      <c r="A34" s="2"/>
      <c r="B34" s="2"/>
      <c r="C34" s="2"/>
      <c r="D34" s="2"/>
      <c r="E34" s="2"/>
      <c r="F34" s="2"/>
      <c r="G34" s="2"/>
      <c r="H34" s="2"/>
      <c r="I34" s="2"/>
      <c r="J34" s="2"/>
      <c r="K34" s="2"/>
      <c r="L34" s="2"/>
      <c r="M34" s="2"/>
      <c r="N34" s="2"/>
      <c r="O34" s="2"/>
      <c r="P34" s="2"/>
      <c r="Q34" s="2"/>
      <c r="R34" s="2"/>
      <c r="S34" s="2"/>
      <c r="T34" s="2"/>
      <c r="U34" s="2"/>
      <c r="V34" s="2"/>
      <c r="W34" s="2"/>
      <c r="X34" s="2"/>
    </row>
    <row r="35" spans="1:24" x14ac:dyDescent="0.2">
      <c r="A35" s="2"/>
      <c r="B35" s="2"/>
      <c r="C35" s="2"/>
      <c r="D35" s="2"/>
      <c r="E35" s="2"/>
      <c r="F35" s="2"/>
      <c r="G35" s="2"/>
      <c r="H35" s="2"/>
      <c r="I35" s="2"/>
      <c r="J35" s="2"/>
      <c r="K35" s="2"/>
      <c r="L35" s="2"/>
      <c r="M35" s="2"/>
      <c r="N35" s="2"/>
      <c r="O35" s="2"/>
      <c r="P35" s="2"/>
      <c r="Q35" s="2"/>
      <c r="R35" s="2"/>
      <c r="S35" s="2"/>
      <c r="T35" s="2"/>
      <c r="U35" s="2"/>
      <c r="V35" s="2"/>
      <c r="W35" s="2"/>
      <c r="X35" s="2"/>
    </row>
    <row r="36" spans="1:24" x14ac:dyDescent="0.2">
      <c r="A36" s="2"/>
      <c r="B36" s="2"/>
      <c r="C36" s="2"/>
      <c r="D36" s="2"/>
      <c r="E36" s="2"/>
      <c r="F36" s="2"/>
      <c r="G36" s="2"/>
      <c r="H36" s="2"/>
      <c r="I36" s="2"/>
      <c r="J36" s="2"/>
      <c r="K36" s="2"/>
      <c r="L36" s="2"/>
      <c r="M36" s="2"/>
      <c r="N36" s="2"/>
      <c r="O36" s="2"/>
      <c r="P36" s="2"/>
      <c r="Q36" s="2"/>
      <c r="R36" s="2"/>
      <c r="S36" s="2"/>
      <c r="T36" s="2"/>
      <c r="U36" s="2"/>
      <c r="V36" s="2"/>
      <c r="W36" s="2"/>
      <c r="X36" s="2"/>
    </row>
    <row r="37" spans="1:24" x14ac:dyDescent="0.2">
      <c r="A37" s="2"/>
      <c r="B37" s="2"/>
      <c r="C37" s="2"/>
      <c r="D37" s="2"/>
      <c r="E37" s="2"/>
      <c r="F37" s="2"/>
      <c r="G37" s="2"/>
      <c r="H37" s="2"/>
      <c r="I37" s="2"/>
      <c r="J37" s="2"/>
      <c r="K37" s="2"/>
      <c r="L37" s="2"/>
      <c r="M37" s="2"/>
      <c r="N37" s="2"/>
      <c r="O37" s="2"/>
      <c r="P37" s="2"/>
      <c r="Q37" s="2"/>
      <c r="R37" s="2"/>
      <c r="S37" s="2"/>
      <c r="T37" s="2"/>
      <c r="U37" s="2"/>
      <c r="V37" s="2"/>
      <c r="W37" s="2"/>
      <c r="X37" s="2"/>
    </row>
    <row r="38" spans="1:24" x14ac:dyDescent="0.2">
      <c r="A38" s="2"/>
      <c r="B38" s="2"/>
      <c r="C38" s="2"/>
      <c r="D38" s="2"/>
      <c r="E38" s="2"/>
      <c r="F38" s="2"/>
      <c r="G38" s="2"/>
      <c r="H38" s="2"/>
      <c r="I38" s="2"/>
      <c r="J38" s="2"/>
      <c r="K38" s="2"/>
      <c r="L38" s="2"/>
      <c r="M38" s="2"/>
      <c r="N38" s="2"/>
      <c r="O38" s="2"/>
      <c r="P38" s="2"/>
      <c r="Q38" s="2"/>
      <c r="R38" s="2"/>
      <c r="S38" s="2"/>
      <c r="T38" s="2"/>
      <c r="U38" s="2"/>
      <c r="V38" s="2"/>
      <c r="W38" s="2"/>
      <c r="X38" s="2"/>
    </row>
    <row r="39" spans="1:24" x14ac:dyDescent="0.2">
      <c r="A39" s="2"/>
      <c r="B39" s="2"/>
      <c r="C39" s="2"/>
      <c r="D39" s="2"/>
      <c r="E39" s="2"/>
      <c r="F39" s="2"/>
      <c r="G39" s="2"/>
      <c r="H39" s="2"/>
      <c r="I39" s="2"/>
      <c r="J39" s="2"/>
      <c r="K39" s="2"/>
      <c r="L39" s="2"/>
      <c r="M39" s="2"/>
      <c r="N39" s="2"/>
      <c r="O39" s="2"/>
      <c r="P39" s="2"/>
      <c r="Q39" s="2"/>
      <c r="R39" s="2"/>
      <c r="S39" s="2"/>
      <c r="T39" s="2"/>
      <c r="U39" s="2"/>
      <c r="V39" s="2"/>
      <c r="W39" s="2"/>
      <c r="X39" s="2"/>
    </row>
  </sheetData>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6"/>
  <sheetViews>
    <sheetView showGridLines="0" zoomScaleNormal="100" zoomScaleSheetLayoutView="100" workbookViewId="0">
      <selection activeCell="R2" sqref="R2"/>
    </sheetView>
  </sheetViews>
  <sheetFormatPr defaultRowHeight="12.75" x14ac:dyDescent="0.2"/>
  <cols>
    <col min="1" max="1" width="2.42578125" customWidth="1"/>
    <col min="2" max="2" width="1.5703125" customWidth="1"/>
    <col min="3" max="3" width="7.140625" customWidth="1"/>
    <col min="4" max="4" width="10.140625" customWidth="1"/>
    <col min="5" max="5" width="7.28515625" customWidth="1"/>
    <col min="6" max="6" width="0.5703125" customWidth="1"/>
    <col min="7" max="7" width="7.28515625" customWidth="1"/>
    <col min="8" max="8" width="0.5703125" customWidth="1"/>
    <col min="9" max="9" width="9" customWidth="1"/>
    <col min="10" max="10" width="1.140625" bestFit="1" customWidth="1"/>
    <col min="11" max="11" width="9.140625" customWidth="1"/>
    <col min="12" max="12" width="0.5703125" customWidth="1"/>
    <col min="13" max="13" width="7.28515625" customWidth="1"/>
    <col min="14" max="14" width="0.5703125" customWidth="1"/>
    <col min="15" max="15" width="7.28515625" customWidth="1"/>
    <col min="16" max="16" width="0.5703125" customWidth="1"/>
    <col min="17" max="17" width="7.28515625" customWidth="1"/>
    <col min="18" max="18" width="0.5703125" customWidth="1"/>
    <col min="19" max="19" width="7.28515625" customWidth="1"/>
  </cols>
  <sheetData>
    <row r="1" spans="1:19" x14ac:dyDescent="0.2">
      <c r="A1" s="1" t="s">
        <v>401</v>
      </c>
      <c r="B1" s="1"/>
      <c r="C1" s="1"/>
      <c r="D1" s="1" t="s">
        <v>711</v>
      </c>
      <c r="E1" s="1"/>
      <c r="F1" s="1"/>
      <c r="G1" s="1"/>
      <c r="H1" s="1"/>
      <c r="I1" s="1"/>
      <c r="J1" s="1"/>
      <c r="K1" s="1"/>
      <c r="L1" s="1"/>
      <c r="M1" s="1"/>
      <c r="N1" s="1"/>
      <c r="O1" s="1"/>
      <c r="P1" s="1"/>
      <c r="Q1" s="1"/>
      <c r="R1" s="1"/>
      <c r="S1" s="1"/>
    </row>
    <row r="2" spans="1:19" x14ac:dyDescent="0.2">
      <c r="A2" s="1"/>
      <c r="B2" s="1"/>
      <c r="C2" s="1"/>
      <c r="D2" s="1" t="s">
        <v>630</v>
      </c>
      <c r="E2" s="1"/>
      <c r="F2" s="1"/>
      <c r="G2" s="1"/>
      <c r="H2" s="1"/>
      <c r="I2" s="1"/>
      <c r="J2" s="1"/>
      <c r="K2" s="1"/>
      <c r="L2" s="1"/>
      <c r="M2" s="1"/>
      <c r="N2" s="1"/>
      <c r="O2" s="1"/>
      <c r="P2" s="1"/>
      <c r="Q2" s="1"/>
      <c r="R2" s="1"/>
      <c r="S2" s="1"/>
    </row>
    <row r="3" spans="1:19" x14ac:dyDescent="0.2">
      <c r="A3" s="3"/>
      <c r="B3" s="3"/>
      <c r="C3" s="3"/>
      <c r="D3" s="3" t="s">
        <v>710</v>
      </c>
      <c r="E3" s="3"/>
      <c r="F3" s="3"/>
      <c r="G3" s="3"/>
      <c r="H3" s="3"/>
      <c r="I3" s="3"/>
      <c r="J3" s="3"/>
      <c r="K3" s="3"/>
      <c r="L3" s="3"/>
      <c r="M3" s="3"/>
      <c r="N3" s="3"/>
      <c r="O3" s="3"/>
      <c r="P3" s="3"/>
      <c r="Q3" s="3"/>
      <c r="R3" s="3"/>
      <c r="S3" s="3"/>
    </row>
    <row r="4" spans="1:19" x14ac:dyDescent="0.2">
      <c r="A4" s="3"/>
      <c r="B4" s="3"/>
      <c r="C4" s="3"/>
      <c r="D4" s="3" t="s">
        <v>631</v>
      </c>
      <c r="E4" s="3"/>
      <c r="F4" s="3"/>
      <c r="G4" s="3"/>
      <c r="H4" s="3"/>
      <c r="I4" s="3"/>
      <c r="J4" s="3"/>
      <c r="K4" s="3"/>
      <c r="L4" s="3"/>
      <c r="M4" s="3"/>
      <c r="N4" s="3"/>
      <c r="O4" s="3"/>
      <c r="P4" s="3"/>
      <c r="Q4" s="3"/>
      <c r="R4" s="3"/>
      <c r="S4" s="3"/>
    </row>
    <row r="5" spans="1:19" x14ac:dyDescent="0.2">
      <c r="A5" s="11"/>
      <c r="B5" s="11"/>
      <c r="C5" s="11"/>
      <c r="D5" s="11"/>
      <c r="E5" s="11"/>
      <c r="F5" s="11"/>
      <c r="G5" s="11"/>
      <c r="H5" s="11"/>
      <c r="I5" s="11"/>
      <c r="J5" s="11"/>
      <c r="K5" s="11"/>
      <c r="L5" s="11"/>
      <c r="M5" s="11"/>
      <c r="N5" s="11"/>
      <c r="O5" s="11"/>
      <c r="P5" s="11"/>
      <c r="Q5" s="54"/>
      <c r="R5" s="54"/>
      <c r="S5" s="54"/>
    </row>
    <row r="6" spans="1:19" x14ac:dyDescent="0.2">
      <c r="A6" s="2" t="s">
        <v>349</v>
      </c>
      <c r="B6" s="2"/>
      <c r="C6" s="2"/>
      <c r="D6" s="2"/>
      <c r="E6" s="2" t="s">
        <v>378</v>
      </c>
      <c r="F6" s="2"/>
      <c r="G6" s="2"/>
      <c r="H6" s="2"/>
      <c r="I6" s="2" t="s">
        <v>379</v>
      </c>
      <c r="J6" s="2"/>
      <c r="K6" s="2"/>
      <c r="L6" s="2"/>
      <c r="M6" s="2"/>
      <c r="N6" s="2"/>
      <c r="O6" s="2"/>
      <c r="P6" s="2"/>
      <c r="Q6" s="55"/>
      <c r="R6" s="55"/>
      <c r="S6" s="55"/>
    </row>
    <row r="7" spans="1:19" x14ac:dyDescent="0.2">
      <c r="A7" s="2" t="s">
        <v>352</v>
      </c>
      <c r="B7" s="2"/>
      <c r="C7" s="2"/>
      <c r="D7" s="2"/>
      <c r="E7" s="2" t="s">
        <v>380</v>
      </c>
      <c r="F7" s="2"/>
      <c r="G7" s="2"/>
      <c r="H7" s="2"/>
      <c r="I7" s="12" t="s">
        <v>381</v>
      </c>
      <c r="J7" s="12"/>
      <c r="K7" s="12"/>
      <c r="L7" s="12"/>
      <c r="M7" s="12"/>
      <c r="N7" s="12"/>
      <c r="O7" s="12"/>
      <c r="P7" s="12"/>
      <c r="Q7" s="56"/>
      <c r="R7" s="56"/>
      <c r="S7" s="56"/>
    </row>
    <row r="8" spans="1:19" x14ac:dyDescent="0.2">
      <c r="A8" s="2"/>
      <c r="B8" s="2"/>
      <c r="C8" s="2"/>
      <c r="D8" s="2"/>
      <c r="E8" s="13" t="s">
        <v>382</v>
      </c>
      <c r="F8" s="2"/>
      <c r="G8" s="2"/>
      <c r="H8" s="2"/>
      <c r="I8" s="2" t="s">
        <v>383</v>
      </c>
      <c r="J8" s="2"/>
      <c r="K8" s="2"/>
      <c r="L8" s="2"/>
      <c r="M8" s="2" t="s">
        <v>384</v>
      </c>
      <c r="N8" s="2"/>
      <c r="O8" s="2"/>
      <c r="P8" s="2"/>
      <c r="Q8" s="2" t="s">
        <v>385</v>
      </c>
      <c r="R8" s="2"/>
      <c r="S8" s="2"/>
    </row>
    <row r="9" spans="1:19" x14ac:dyDescent="0.2">
      <c r="A9" s="2"/>
      <c r="B9" s="2"/>
      <c r="C9" s="2"/>
      <c r="D9" s="2"/>
      <c r="E9" s="13" t="s">
        <v>386</v>
      </c>
      <c r="F9" s="13"/>
      <c r="G9" s="13"/>
      <c r="H9" s="13"/>
      <c r="I9" s="13" t="s">
        <v>387</v>
      </c>
      <c r="J9" s="13"/>
      <c r="K9" s="13"/>
      <c r="L9" s="13"/>
      <c r="M9" s="13" t="s">
        <v>388</v>
      </c>
      <c r="N9" s="13"/>
      <c r="O9" s="13"/>
      <c r="P9" s="13"/>
      <c r="Q9" s="13" t="s">
        <v>389</v>
      </c>
      <c r="R9" s="13"/>
      <c r="S9" s="13"/>
    </row>
    <row r="10" spans="1:19" x14ac:dyDescent="0.2">
      <c r="A10" s="2"/>
      <c r="B10" s="2"/>
      <c r="C10" s="2"/>
      <c r="D10" s="2"/>
      <c r="E10" s="12" t="s">
        <v>390</v>
      </c>
      <c r="F10" s="12"/>
      <c r="G10" s="12"/>
      <c r="H10" s="12"/>
      <c r="I10" s="12"/>
      <c r="J10" s="12"/>
      <c r="K10" s="12"/>
      <c r="L10" s="12"/>
      <c r="M10" s="12"/>
      <c r="N10" s="12"/>
      <c r="O10" s="12"/>
      <c r="P10" s="12"/>
      <c r="Q10" s="12"/>
      <c r="R10" s="12"/>
      <c r="S10" s="12"/>
    </row>
    <row r="11" spans="1:19" x14ac:dyDescent="0.2">
      <c r="A11" s="12"/>
      <c r="B11" s="12"/>
      <c r="C11" s="12"/>
      <c r="D11" s="12"/>
      <c r="E11" s="12">
        <v>2015</v>
      </c>
      <c r="F11" s="40"/>
      <c r="G11" s="12">
        <v>2016</v>
      </c>
      <c r="H11" s="12"/>
      <c r="I11" s="12">
        <v>2015</v>
      </c>
      <c r="J11" s="40"/>
      <c r="K11" s="12">
        <v>2016</v>
      </c>
      <c r="L11" s="12"/>
      <c r="M11" s="12">
        <v>2015</v>
      </c>
      <c r="N11" s="40"/>
      <c r="O11" s="12">
        <v>2016</v>
      </c>
      <c r="P11" s="12"/>
      <c r="Q11" s="12">
        <v>2015</v>
      </c>
      <c r="R11" s="40"/>
      <c r="S11" s="12">
        <v>2016</v>
      </c>
    </row>
    <row r="12" spans="1:19" x14ac:dyDescent="0.2">
      <c r="A12" s="2"/>
      <c r="B12" s="2"/>
      <c r="C12" s="2"/>
      <c r="D12" s="2"/>
      <c r="E12" s="2"/>
      <c r="F12" s="33"/>
      <c r="G12" s="2"/>
      <c r="H12" s="2"/>
      <c r="I12" s="2"/>
      <c r="J12" s="2"/>
      <c r="K12" s="2"/>
      <c r="L12" s="2"/>
      <c r="M12" s="2"/>
      <c r="N12" s="2"/>
      <c r="O12" s="2"/>
      <c r="P12" s="2"/>
      <c r="Q12" s="55"/>
      <c r="R12" s="55"/>
      <c r="S12" s="55"/>
    </row>
    <row r="13" spans="1:19" x14ac:dyDescent="0.2">
      <c r="A13" s="2" t="s">
        <v>368</v>
      </c>
      <c r="B13" s="2"/>
      <c r="C13" s="2"/>
      <c r="D13" s="2"/>
      <c r="E13" s="24" t="s">
        <v>527</v>
      </c>
      <c r="F13" s="42"/>
      <c r="G13" s="24">
        <v>1</v>
      </c>
      <c r="H13" s="24"/>
      <c r="I13" s="24" t="s">
        <v>527</v>
      </c>
      <c r="J13" s="24"/>
      <c r="K13" s="24">
        <v>2</v>
      </c>
      <c r="L13" s="24"/>
      <c r="M13" s="24" t="s">
        <v>527</v>
      </c>
      <c r="N13" s="24"/>
      <c r="O13" s="24" t="s">
        <v>527</v>
      </c>
      <c r="P13" s="24"/>
      <c r="Q13" s="106" t="s">
        <v>558</v>
      </c>
      <c r="R13" s="61"/>
      <c r="S13" s="24" t="s">
        <v>527</v>
      </c>
    </row>
    <row r="14" spans="1:19" x14ac:dyDescent="0.2">
      <c r="A14" s="2" t="s">
        <v>369</v>
      </c>
      <c r="B14" s="2"/>
      <c r="C14" s="2"/>
      <c r="D14" s="2"/>
      <c r="E14" s="2"/>
      <c r="F14" s="33"/>
      <c r="G14" s="2"/>
      <c r="H14" s="2"/>
      <c r="I14" s="2"/>
      <c r="J14" s="2"/>
      <c r="K14" s="2"/>
      <c r="L14" s="2"/>
      <c r="M14" s="2"/>
      <c r="N14" s="2"/>
      <c r="O14" s="2"/>
      <c r="P14" s="2"/>
      <c r="Q14" s="61"/>
      <c r="R14" s="61"/>
      <c r="S14" s="61"/>
    </row>
    <row r="15" spans="1:19" x14ac:dyDescent="0.2">
      <c r="A15" s="2" t="s">
        <v>11</v>
      </c>
      <c r="B15" s="2"/>
      <c r="C15" s="2"/>
      <c r="D15" s="2"/>
      <c r="E15" s="2"/>
      <c r="F15" s="33"/>
      <c r="G15" s="2"/>
      <c r="H15" s="2"/>
      <c r="I15" s="2"/>
      <c r="J15" s="2"/>
      <c r="K15" s="2"/>
      <c r="L15" s="2"/>
      <c r="M15" s="2"/>
      <c r="N15" s="2"/>
      <c r="O15" s="2"/>
      <c r="P15" s="2"/>
      <c r="Q15" s="61"/>
      <c r="R15" s="61"/>
      <c r="S15" s="61"/>
    </row>
    <row r="16" spans="1:19" x14ac:dyDescent="0.2">
      <c r="A16" s="2"/>
      <c r="B16" s="2"/>
      <c r="C16" s="2"/>
      <c r="D16" s="2"/>
      <c r="E16" s="2"/>
      <c r="F16" s="33"/>
      <c r="G16" s="2"/>
      <c r="H16" s="2"/>
      <c r="I16" s="2"/>
      <c r="J16" s="2"/>
      <c r="K16" s="2"/>
      <c r="L16" s="2"/>
      <c r="M16" s="2"/>
      <c r="N16" s="2"/>
      <c r="O16" s="2"/>
      <c r="P16" s="2"/>
      <c r="Q16" s="61"/>
      <c r="R16" s="61"/>
      <c r="S16" s="61"/>
    </row>
    <row r="17" spans="1:19" ht="13.5" x14ac:dyDescent="0.2">
      <c r="A17" s="2" t="s">
        <v>627</v>
      </c>
      <c r="B17" s="2"/>
      <c r="C17" s="2"/>
      <c r="D17" s="2"/>
      <c r="E17" s="24" t="s">
        <v>527</v>
      </c>
      <c r="F17" s="42"/>
      <c r="G17" s="24" t="s">
        <v>527</v>
      </c>
      <c r="H17" s="24"/>
      <c r="I17" s="24" t="s">
        <v>527</v>
      </c>
      <c r="J17" s="24"/>
      <c r="K17" s="24" t="s">
        <v>527</v>
      </c>
      <c r="L17" s="24"/>
      <c r="M17" s="24" t="s">
        <v>527</v>
      </c>
      <c r="N17" s="24"/>
      <c r="O17" s="24" t="s">
        <v>527</v>
      </c>
      <c r="P17" s="24"/>
      <c r="Q17" s="106" t="s">
        <v>558</v>
      </c>
      <c r="R17" s="61"/>
      <c r="S17" s="24" t="s">
        <v>527</v>
      </c>
    </row>
    <row r="18" spans="1:19" x14ac:dyDescent="0.2">
      <c r="A18" s="2" t="s">
        <v>370</v>
      </c>
      <c r="B18" s="2"/>
      <c r="C18" s="2"/>
      <c r="D18" s="2"/>
      <c r="E18" s="2"/>
      <c r="F18" s="33"/>
      <c r="G18" s="2"/>
      <c r="H18" s="2"/>
      <c r="I18" s="2"/>
      <c r="J18" s="2"/>
      <c r="K18" s="2"/>
      <c r="L18" s="2"/>
      <c r="M18" s="2"/>
      <c r="N18" s="2"/>
      <c r="O18" s="2"/>
      <c r="P18" s="2"/>
      <c r="Q18" s="61"/>
      <c r="R18" s="61"/>
      <c r="S18" s="61"/>
    </row>
    <row r="19" spans="1:19" ht="13.5" x14ac:dyDescent="0.2">
      <c r="A19" s="2" t="s">
        <v>628</v>
      </c>
      <c r="B19" s="2"/>
      <c r="C19" s="2"/>
      <c r="D19" s="2"/>
      <c r="E19" s="2"/>
      <c r="F19" s="33"/>
      <c r="G19" s="2"/>
      <c r="H19" s="2"/>
      <c r="I19" s="2"/>
      <c r="J19" s="2"/>
      <c r="K19" s="2"/>
      <c r="L19" s="2"/>
      <c r="M19" s="2"/>
      <c r="N19" s="2"/>
      <c r="O19" s="2"/>
      <c r="P19" s="2"/>
      <c r="Q19" s="61"/>
      <c r="R19" s="61"/>
      <c r="S19" s="61"/>
    </row>
    <row r="20" spans="1:19" x14ac:dyDescent="0.2">
      <c r="A20" s="2"/>
      <c r="B20" s="2"/>
      <c r="C20" s="2"/>
      <c r="D20" s="2"/>
      <c r="E20" s="2"/>
      <c r="F20" s="33"/>
      <c r="G20" s="2"/>
      <c r="H20" s="2"/>
      <c r="I20" s="2"/>
      <c r="J20" s="2"/>
      <c r="K20" s="2"/>
      <c r="L20" s="2"/>
      <c r="M20" s="2"/>
      <c r="N20" s="2"/>
      <c r="O20" s="2"/>
      <c r="P20" s="2"/>
      <c r="Q20" s="61"/>
      <c r="R20" s="61"/>
      <c r="S20" s="61"/>
    </row>
    <row r="21" spans="1:19" x14ac:dyDescent="0.2">
      <c r="A21" s="2" t="s">
        <v>371</v>
      </c>
      <c r="B21" s="2"/>
      <c r="C21" s="2"/>
      <c r="D21" s="2"/>
      <c r="E21" s="24" t="s">
        <v>527</v>
      </c>
      <c r="F21" s="42"/>
      <c r="G21" s="24" t="s">
        <v>527</v>
      </c>
      <c r="H21" s="24"/>
      <c r="I21" s="24" t="s">
        <v>527</v>
      </c>
      <c r="J21" s="24"/>
      <c r="K21" s="24" t="s">
        <v>527</v>
      </c>
      <c r="L21" s="24"/>
      <c r="M21" s="24" t="s">
        <v>527</v>
      </c>
      <c r="N21" s="24"/>
      <c r="O21" s="24">
        <v>2</v>
      </c>
      <c r="P21" s="2"/>
      <c r="Q21" s="106" t="s">
        <v>558</v>
      </c>
      <c r="R21" s="61"/>
      <c r="S21" s="106">
        <v>2</v>
      </c>
    </row>
    <row r="22" spans="1:19" x14ac:dyDescent="0.2">
      <c r="A22" s="2" t="s">
        <v>372</v>
      </c>
      <c r="B22" s="2"/>
      <c r="C22" s="2"/>
      <c r="D22" s="2"/>
      <c r="E22" s="2"/>
      <c r="F22" s="33"/>
      <c r="G22" s="2"/>
      <c r="H22" s="2"/>
      <c r="I22" s="2"/>
      <c r="J22" s="2"/>
      <c r="K22" s="2"/>
      <c r="L22" s="2"/>
      <c r="M22" s="2"/>
      <c r="N22" s="2"/>
      <c r="O22" s="2"/>
      <c r="P22" s="2"/>
      <c r="Q22" s="61"/>
      <c r="R22" s="61"/>
      <c r="S22" s="61"/>
    </row>
    <row r="23" spans="1:19" x14ac:dyDescent="0.2">
      <c r="A23" s="2"/>
      <c r="B23" s="2"/>
      <c r="C23" s="2"/>
      <c r="D23" s="2"/>
      <c r="E23" s="2"/>
      <c r="F23" s="33"/>
      <c r="G23" s="2"/>
      <c r="H23" s="2"/>
      <c r="I23" s="2"/>
      <c r="J23" s="2"/>
      <c r="K23" s="2"/>
      <c r="L23" s="2"/>
      <c r="M23" s="2"/>
      <c r="N23" s="2"/>
      <c r="O23" s="2"/>
      <c r="P23" s="2"/>
      <c r="Q23" s="61"/>
      <c r="R23" s="61"/>
      <c r="S23" s="61"/>
    </row>
    <row r="24" spans="1:19" x14ac:dyDescent="0.2">
      <c r="A24" s="2" t="s">
        <v>391</v>
      </c>
      <c r="B24" s="2"/>
      <c r="C24" s="2"/>
      <c r="D24" s="2"/>
      <c r="E24" s="2">
        <v>3</v>
      </c>
      <c r="F24" s="33"/>
      <c r="G24" s="2">
        <v>1</v>
      </c>
      <c r="H24" s="2"/>
      <c r="I24" s="2">
        <v>4</v>
      </c>
      <c r="J24" s="2"/>
      <c r="K24" s="2">
        <v>1</v>
      </c>
      <c r="L24" s="2"/>
      <c r="M24" s="24" t="s">
        <v>527</v>
      </c>
      <c r="N24" s="2"/>
      <c r="O24" s="24" t="s">
        <v>527</v>
      </c>
      <c r="P24" s="2"/>
      <c r="Q24" s="106" t="s">
        <v>558</v>
      </c>
      <c r="R24" s="61"/>
      <c r="S24" s="106">
        <v>2</v>
      </c>
    </row>
    <row r="25" spans="1:19" x14ac:dyDescent="0.2">
      <c r="A25" s="12" t="s">
        <v>374</v>
      </c>
      <c r="B25" s="12"/>
      <c r="C25" s="12"/>
      <c r="D25" s="12"/>
      <c r="E25" s="12"/>
      <c r="F25" s="40"/>
      <c r="G25" s="12"/>
      <c r="H25" s="12"/>
      <c r="I25" s="12"/>
      <c r="J25" s="12"/>
      <c r="K25" s="12"/>
      <c r="L25" s="12"/>
      <c r="M25" s="12"/>
      <c r="N25" s="12"/>
      <c r="O25" s="12"/>
      <c r="P25" s="12"/>
      <c r="Q25" s="180"/>
      <c r="R25" s="180"/>
      <c r="S25" s="180"/>
    </row>
    <row r="26" spans="1:19" x14ac:dyDescent="0.2">
      <c r="A26" s="20" t="s">
        <v>528</v>
      </c>
      <c r="B26" s="20"/>
      <c r="C26" s="20"/>
      <c r="D26" s="20"/>
      <c r="E26" s="20">
        <v>3</v>
      </c>
      <c r="F26" s="20"/>
      <c r="G26" s="20">
        <v>2</v>
      </c>
      <c r="H26" s="20"/>
      <c r="I26" s="20">
        <v>4</v>
      </c>
      <c r="J26" s="20"/>
      <c r="K26" s="20">
        <v>3</v>
      </c>
      <c r="L26" s="20"/>
      <c r="M26" s="48" t="s">
        <v>527</v>
      </c>
      <c r="N26" s="20"/>
      <c r="O26" s="48">
        <v>2</v>
      </c>
      <c r="P26" s="20"/>
      <c r="Q26" s="107" t="s">
        <v>558</v>
      </c>
      <c r="R26" s="108"/>
      <c r="S26" s="107">
        <v>4</v>
      </c>
    </row>
    <row r="27" spans="1:19" x14ac:dyDescent="0.2">
      <c r="A27" s="2"/>
      <c r="B27" s="2"/>
      <c r="C27" s="2"/>
      <c r="D27" s="2"/>
      <c r="E27" s="2"/>
      <c r="F27" s="2"/>
      <c r="G27" s="2"/>
      <c r="H27" s="2"/>
      <c r="I27" s="2"/>
      <c r="J27" s="2"/>
      <c r="K27" s="2"/>
      <c r="L27" s="2"/>
      <c r="M27" s="2"/>
      <c r="N27" s="2"/>
      <c r="O27" s="2"/>
      <c r="P27" s="2"/>
      <c r="Q27" s="2"/>
      <c r="R27" s="2"/>
      <c r="S27" s="2"/>
    </row>
    <row r="28" spans="1:19" x14ac:dyDescent="0.2">
      <c r="A28" s="12"/>
      <c r="B28" s="12"/>
      <c r="C28" s="12"/>
      <c r="D28" s="12"/>
      <c r="E28" s="12"/>
      <c r="F28" s="12"/>
      <c r="G28" s="12"/>
      <c r="H28" s="12"/>
      <c r="I28" s="12"/>
      <c r="J28" s="12"/>
      <c r="K28" s="12"/>
      <c r="L28" s="12"/>
      <c r="M28" s="12"/>
      <c r="N28" s="12"/>
      <c r="O28" s="12"/>
      <c r="P28" s="2"/>
      <c r="Q28" s="2"/>
      <c r="R28" s="2"/>
      <c r="S28" s="2"/>
    </row>
    <row r="29" spans="1:19" x14ac:dyDescent="0.2">
      <c r="A29" s="13" t="s">
        <v>349</v>
      </c>
      <c r="B29" s="13"/>
      <c r="C29" s="13"/>
      <c r="D29" s="13"/>
      <c r="E29" s="13" t="s">
        <v>629</v>
      </c>
      <c r="F29" s="13"/>
      <c r="G29" s="13"/>
      <c r="H29" s="13"/>
      <c r="I29" s="13"/>
      <c r="J29" s="13"/>
      <c r="K29" s="13"/>
      <c r="L29" s="13"/>
      <c r="M29" s="13"/>
      <c r="N29" s="13"/>
      <c r="O29" s="13"/>
      <c r="P29" s="2"/>
      <c r="Q29" s="2"/>
      <c r="R29" s="2"/>
      <c r="S29" s="2"/>
    </row>
    <row r="30" spans="1:19" x14ac:dyDescent="0.2">
      <c r="A30" s="2" t="s">
        <v>352</v>
      </c>
      <c r="B30" s="2"/>
      <c r="C30" s="2"/>
      <c r="D30" s="2"/>
      <c r="E30" s="12" t="s">
        <v>392</v>
      </c>
      <c r="F30" s="12"/>
      <c r="G30" s="12"/>
      <c r="H30" s="12"/>
      <c r="I30" s="12"/>
      <c r="J30" s="12"/>
      <c r="K30" s="12"/>
      <c r="L30" s="12"/>
      <c r="M30" s="12"/>
      <c r="N30" s="12"/>
      <c r="O30" s="12"/>
      <c r="P30" s="2"/>
      <c r="Q30" s="2"/>
      <c r="R30" s="2"/>
      <c r="S30" s="2"/>
    </row>
    <row r="31" spans="1:19" x14ac:dyDescent="0.2">
      <c r="A31" s="2"/>
      <c r="B31" s="2"/>
      <c r="C31" s="2"/>
      <c r="D31" s="2"/>
      <c r="E31" s="2" t="s">
        <v>393</v>
      </c>
      <c r="F31" s="2"/>
      <c r="G31" s="2"/>
      <c r="H31" s="2"/>
      <c r="I31" s="2" t="s">
        <v>394</v>
      </c>
      <c r="J31" s="2"/>
      <c r="K31" s="2"/>
      <c r="L31" s="2"/>
      <c r="M31" s="2" t="s">
        <v>395</v>
      </c>
      <c r="N31" s="2"/>
      <c r="O31" s="2"/>
      <c r="P31" s="2"/>
      <c r="Q31" s="2"/>
      <c r="R31" s="2"/>
      <c r="S31" s="2"/>
    </row>
    <row r="32" spans="1:19" x14ac:dyDescent="0.2">
      <c r="A32" s="2"/>
      <c r="B32" s="2"/>
      <c r="C32" s="2"/>
      <c r="D32" s="2"/>
      <c r="E32" s="12" t="s">
        <v>396</v>
      </c>
      <c r="F32" s="12"/>
      <c r="G32" s="12"/>
      <c r="H32" s="12"/>
      <c r="I32" s="12" t="s">
        <v>397</v>
      </c>
      <c r="J32" s="12"/>
      <c r="K32" s="12"/>
      <c r="L32" s="12"/>
      <c r="M32" s="12" t="s">
        <v>398</v>
      </c>
      <c r="N32" s="12"/>
      <c r="O32" s="12"/>
      <c r="P32" s="2"/>
      <c r="Q32" s="2"/>
      <c r="R32" s="2"/>
      <c r="S32" s="2"/>
    </row>
    <row r="33" spans="1:19" x14ac:dyDescent="0.2">
      <c r="A33" s="12"/>
      <c r="B33" s="12"/>
      <c r="C33" s="12"/>
      <c r="D33" s="12"/>
      <c r="E33" s="12">
        <v>2015</v>
      </c>
      <c r="F33" s="40"/>
      <c r="G33" s="12">
        <v>2016</v>
      </c>
      <c r="H33" s="12"/>
      <c r="I33" s="12">
        <v>2015</v>
      </c>
      <c r="J33" s="40"/>
      <c r="K33" s="12">
        <v>2016</v>
      </c>
      <c r="L33" s="12"/>
      <c r="M33" s="12">
        <v>2015</v>
      </c>
      <c r="N33" s="40"/>
      <c r="O33" s="12">
        <v>2016</v>
      </c>
      <c r="P33" s="2"/>
      <c r="Q33" s="2"/>
      <c r="R33" s="2"/>
      <c r="S33" s="2"/>
    </row>
    <row r="34" spans="1:19" x14ac:dyDescent="0.2">
      <c r="A34" s="2"/>
      <c r="B34" s="2"/>
      <c r="C34" s="2"/>
      <c r="D34" s="2"/>
      <c r="E34" s="2"/>
      <c r="F34" s="2"/>
      <c r="G34" s="2"/>
      <c r="H34" s="2"/>
      <c r="I34" s="2"/>
      <c r="J34" s="2"/>
      <c r="K34" s="2"/>
      <c r="L34" s="2"/>
      <c r="M34" s="2"/>
      <c r="N34" s="2"/>
      <c r="O34" s="2"/>
      <c r="P34" s="2"/>
      <c r="Q34" s="2"/>
      <c r="R34" s="2"/>
      <c r="S34" s="2"/>
    </row>
    <row r="35" spans="1:19" x14ac:dyDescent="0.2">
      <c r="A35" s="2" t="s">
        <v>368</v>
      </c>
      <c r="B35" s="2"/>
      <c r="C35" s="2"/>
      <c r="D35" s="2"/>
      <c r="E35" s="24" t="s">
        <v>527</v>
      </c>
      <c r="F35" s="24"/>
      <c r="G35" s="24">
        <v>1</v>
      </c>
      <c r="H35" s="24"/>
      <c r="I35" s="24" t="s">
        <v>527</v>
      </c>
      <c r="J35" s="24"/>
      <c r="K35" s="24" t="s">
        <v>527</v>
      </c>
      <c r="L35" s="24"/>
      <c r="M35" s="24" t="s">
        <v>527</v>
      </c>
      <c r="N35" s="24"/>
      <c r="O35" s="24">
        <v>1</v>
      </c>
      <c r="P35" s="2"/>
      <c r="Q35" s="2"/>
      <c r="R35" s="2"/>
      <c r="S35" s="2"/>
    </row>
    <row r="36" spans="1:19" x14ac:dyDescent="0.2">
      <c r="A36" s="2" t="s">
        <v>369</v>
      </c>
      <c r="B36" s="2"/>
      <c r="C36" s="2"/>
      <c r="D36" s="2"/>
      <c r="E36" s="2"/>
      <c r="F36" s="2"/>
      <c r="G36" s="2"/>
      <c r="H36" s="2"/>
      <c r="I36" s="2"/>
      <c r="J36" s="2"/>
      <c r="K36" s="2"/>
      <c r="L36" s="2"/>
      <c r="M36" s="2"/>
      <c r="N36" s="2"/>
      <c r="O36" s="2"/>
      <c r="P36" s="2"/>
      <c r="Q36" s="2"/>
      <c r="R36" s="2"/>
      <c r="S36" s="2"/>
    </row>
    <row r="37" spans="1:19" x14ac:dyDescent="0.2">
      <c r="A37" s="2" t="s">
        <v>11</v>
      </c>
      <c r="B37" s="2"/>
      <c r="C37" s="2"/>
      <c r="D37" s="2"/>
      <c r="E37" s="2"/>
      <c r="F37" s="2"/>
      <c r="G37" s="2"/>
      <c r="H37" s="2"/>
      <c r="I37" s="2"/>
      <c r="J37" s="2"/>
      <c r="K37" s="2"/>
      <c r="L37" s="2"/>
      <c r="M37" s="2"/>
      <c r="N37" s="2"/>
      <c r="O37" s="2"/>
      <c r="P37" s="2"/>
      <c r="Q37" s="2"/>
      <c r="R37" s="2"/>
      <c r="S37" s="2"/>
    </row>
    <row r="38" spans="1:19" x14ac:dyDescent="0.2">
      <c r="A38" s="2"/>
      <c r="B38" s="2"/>
      <c r="C38" s="2"/>
      <c r="D38" s="2"/>
      <c r="E38" s="2"/>
      <c r="F38" s="2"/>
      <c r="G38" s="2"/>
      <c r="H38" s="2"/>
      <c r="I38" s="2"/>
      <c r="J38" s="2"/>
      <c r="K38" s="2"/>
      <c r="L38" s="2"/>
      <c r="M38" s="2"/>
      <c r="N38" s="2"/>
      <c r="O38" s="2"/>
      <c r="P38" s="2"/>
      <c r="Q38" s="2"/>
      <c r="R38" s="2"/>
      <c r="S38" s="2"/>
    </row>
    <row r="39" spans="1:19" ht="13.5" x14ac:dyDescent="0.2">
      <c r="A39" s="2" t="s">
        <v>627</v>
      </c>
      <c r="B39" s="2"/>
      <c r="C39" s="2"/>
      <c r="D39" s="2"/>
      <c r="E39" s="24" t="s">
        <v>527</v>
      </c>
      <c r="F39" s="2"/>
      <c r="G39" s="24" t="s">
        <v>527</v>
      </c>
      <c r="H39" s="2"/>
      <c r="I39" s="24" t="s">
        <v>527</v>
      </c>
      <c r="J39" s="2"/>
      <c r="K39" s="24" t="s">
        <v>527</v>
      </c>
      <c r="L39" s="2"/>
      <c r="M39" s="24" t="s">
        <v>527</v>
      </c>
      <c r="N39" s="2"/>
      <c r="O39" s="24" t="s">
        <v>527</v>
      </c>
      <c r="P39" s="2"/>
      <c r="Q39" s="2"/>
      <c r="R39" s="2"/>
      <c r="S39" s="2"/>
    </row>
    <row r="40" spans="1:19" x14ac:dyDescent="0.2">
      <c r="A40" s="2" t="s">
        <v>370</v>
      </c>
      <c r="B40" s="2"/>
      <c r="C40" s="2"/>
      <c r="D40" s="2"/>
      <c r="E40" s="2"/>
      <c r="F40" s="2"/>
      <c r="G40" s="2"/>
      <c r="H40" s="2"/>
      <c r="I40" s="2"/>
      <c r="J40" s="2"/>
      <c r="K40" s="2"/>
      <c r="L40" s="2"/>
      <c r="M40" s="2"/>
      <c r="N40" s="2"/>
      <c r="O40" s="2"/>
      <c r="P40" s="2"/>
      <c r="Q40" s="2"/>
      <c r="R40" s="2"/>
      <c r="S40" s="2"/>
    </row>
    <row r="41" spans="1:19" ht="13.5" x14ac:dyDescent="0.2">
      <c r="A41" s="2" t="s">
        <v>628</v>
      </c>
      <c r="B41" s="2"/>
      <c r="C41" s="2"/>
      <c r="D41" s="2"/>
      <c r="E41" s="2"/>
      <c r="F41" s="2"/>
      <c r="G41" s="2"/>
      <c r="H41" s="2"/>
      <c r="I41" s="2"/>
      <c r="J41" s="2"/>
      <c r="K41" s="2"/>
      <c r="L41" s="2"/>
      <c r="M41" s="2"/>
      <c r="N41" s="2"/>
      <c r="O41" s="2"/>
      <c r="P41" s="2"/>
      <c r="Q41" s="2"/>
      <c r="R41" s="2"/>
      <c r="S41" s="2"/>
    </row>
    <row r="42" spans="1:19" x14ac:dyDescent="0.2">
      <c r="A42" s="2"/>
      <c r="B42" s="2"/>
      <c r="C42" s="2"/>
      <c r="D42" s="2"/>
      <c r="E42" s="2"/>
      <c r="F42" s="2"/>
      <c r="G42" s="2"/>
      <c r="H42" s="2"/>
      <c r="I42" s="2"/>
      <c r="J42" s="2"/>
      <c r="K42" s="2"/>
      <c r="L42" s="2"/>
      <c r="M42" s="2"/>
      <c r="N42" s="2"/>
      <c r="O42" s="2"/>
      <c r="P42" s="2"/>
      <c r="Q42" s="2"/>
      <c r="R42" s="2"/>
      <c r="S42" s="2"/>
    </row>
    <row r="43" spans="1:19" ht="13.5" x14ac:dyDescent="0.2">
      <c r="A43" s="2" t="s">
        <v>371</v>
      </c>
      <c r="B43" s="2"/>
      <c r="C43" s="2"/>
      <c r="D43" s="2"/>
      <c r="E43" s="24" t="s">
        <v>527</v>
      </c>
      <c r="F43" s="2"/>
      <c r="G43" s="24">
        <v>1</v>
      </c>
      <c r="H43" s="2"/>
      <c r="I43" s="24">
        <v>2</v>
      </c>
      <c r="J43" s="30"/>
      <c r="K43" s="24" t="s">
        <v>527</v>
      </c>
      <c r="L43" s="2"/>
      <c r="M43" s="24" t="s">
        <v>527</v>
      </c>
      <c r="N43" s="2"/>
      <c r="O43" s="24" t="s">
        <v>527</v>
      </c>
      <c r="P43" s="2"/>
      <c r="Q43" s="2"/>
      <c r="R43" s="2"/>
      <c r="S43" s="2"/>
    </row>
    <row r="44" spans="1:19" x14ac:dyDescent="0.2">
      <c r="A44" s="2" t="s">
        <v>372</v>
      </c>
      <c r="B44" s="2"/>
      <c r="C44" s="2"/>
      <c r="D44" s="2"/>
      <c r="E44" s="2"/>
      <c r="F44" s="2"/>
      <c r="G44" s="2"/>
      <c r="H44" s="2"/>
      <c r="I44" s="2"/>
      <c r="J44" s="2"/>
      <c r="K44" s="2"/>
      <c r="L44" s="2"/>
      <c r="M44" s="2"/>
      <c r="N44" s="2"/>
      <c r="O44" s="2"/>
      <c r="P44" s="2"/>
      <c r="Q44" s="2"/>
      <c r="R44" s="2"/>
      <c r="S44" s="2"/>
    </row>
    <row r="45" spans="1:19" x14ac:dyDescent="0.2">
      <c r="A45" s="2"/>
      <c r="B45" s="2"/>
      <c r="C45" s="2"/>
      <c r="D45" s="2"/>
      <c r="E45" s="2"/>
      <c r="F45" s="2"/>
      <c r="G45" s="2"/>
      <c r="H45" s="2"/>
      <c r="I45" s="2"/>
      <c r="J45" s="2"/>
      <c r="K45" s="2"/>
      <c r="L45" s="2"/>
      <c r="M45" s="2"/>
      <c r="N45" s="2"/>
      <c r="O45" s="2"/>
      <c r="P45" s="2"/>
      <c r="Q45" s="2"/>
      <c r="R45" s="2"/>
      <c r="S45" s="2"/>
    </row>
    <row r="46" spans="1:19" ht="13.5" x14ac:dyDescent="0.2">
      <c r="A46" s="2" t="s">
        <v>391</v>
      </c>
      <c r="B46" s="2"/>
      <c r="C46" s="2"/>
      <c r="D46" s="2"/>
      <c r="E46" s="24">
        <v>4</v>
      </c>
      <c r="F46" s="30"/>
      <c r="G46" s="24">
        <v>1</v>
      </c>
      <c r="H46" s="2"/>
      <c r="I46" s="2">
        <v>1</v>
      </c>
      <c r="J46" s="30"/>
      <c r="K46" s="24">
        <v>1</v>
      </c>
      <c r="L46" s="2"/>
      <c r="M46" s="24" t="s">
        <v>527</v>
      </c>
      <c r="N46" s="30"/>
      <c r="O46" s="24" t="s">
        <v>527</v>
      </c>
      <c r="P46" s="2"/>
      <c r="Q46" s="2"/>
      <c r="R46" s="2"/>
      <c r="S46" s="2"/>
    </row>
    <row r="47" spans="1:19" x14ac:dyDescent="0.2">
      <c r="A47" s="12" t="s">
        <v>374</v>
      </c>
      <c r="B47" s="12"/>
      <c r="C47" s="12"/>
      <c r="D47" s="12"/>
      <c r="E47" s="12"/>
      <c r="F47" s="12"/>
      <c r="G47" s="12"/>
      <c r="H47" s="12"/>
      <c r="I47" s="2"/>
      <c r="J47" s="12"/>
      <c r="K47" s="24"/>
      <c r="L47" s="12"/>
      <c r="M47" s="12"/>
      <c r="N47" s="12"/>
      <c r="O47" s="12"/>
      <c r="P47" s="2"/>
      <c r="Q47" s="2"/>
      <c r="R47" s="2"/>
      <c r="S47" s="2"/>
    </row>
    <row r="48" spans="1:19" ht="13.5" x14ac:dyDescent="0.2">
      <c r="A48" s="12" t="s">
        <v>528</v>
      </c>
      <c r="B48" s="12"/>
      <c r="C48" s="12"/>
      <c r="D48" s="12"/>
      <c r="E48" s="48">
        <v>4</v>
      </c>
      <c r="F48" s="32"/>
      <c r="G48" s="48">
        <v>3</v>
      </c>
      <c r="H48" s="12"/>
      <c r="I48" s="20">
        <v>3</v>
      </c>
      <c r="J48" s="32"/>
      <c r="K48" s="48">
        <v>1</v>
      </c>
      <c r="L48" s="12"/>
      <c r="M48" s="48" t="s">
        <v>527</v>
      </c>
      <c r="N48" s="32"/>
      <c r="O48" s="48">
        <v>1</v>
      </c>
      <c r="P48" s="2"/>
      <c r="Q48" s="2"/>
      <c r="R48" s="2"/>
      <c r="S48" s="2"/>
    </row>
    <row r="49" spans="1:19" x14ac:dyDescent="0.2">
      <c r="A49" s="2"/>
      <c r="B49" s="2"/>
      <c r="C49" s="2"/>
      <c r="D49" s="2"/>
      <c r="E49" s="2"/>
      <c r="F49" s="2"/>
      <c r="G49" s="2"/>
      <c r="H49" s="2"/>
      <c r="I49" s="2"/>
      <c r="J49" s="2"/>
      <c r="K49" s="2"/>
      <c r="L49" s="2"/>
      <c r="M49" s="2"/>
      <c r="N49" s="2"/>
      <c r="O49" s="2"/>
      <c r="P49" s="2"/>
      <c r="Q49" s="2"/>
      <c r="R49" s="2"/>
      <c r="S49" s="2"/>
    </row>
    <row r="50" spans="1:19" ht="13.5" x14ac:dyDescent="0.2">
      <c r="A50" s="19" t="s">
        <v>402</v>
      </c>
      <c r="B50" s="2"/>
      <c r="C50" s="2"/>
      <c r="D50" s="2"/>
      <c r="E50" s="2"/>
      <c r="F50" s="2"/>
      <c r="G50" s="2"/>
      <c r="H50" s="2"/>
      <c r="I50" s="2"/>
      <c r="J50" s="2"/>
      <c r="K50" s="2"/>
      <c r="L50" s="2"/>
      <c r="M50" s="2"/>
      <c r="N50" s="2"/>
      <c r="O50" s="2"/>
      <c r="P50" s="2"/>
      <c r="Q50" s="2"/>
      <c r="R50" s="2"/>
      <c r="S50" s="2"/>
    </row>
    <row r="51" spans="1:19" x14ac:dyDescent="0.2">
      <c r="A51" s="79" t="s">
        <v>375</v>
      </c>
      <c r="B51" s="79"/>
      <c r="C51" s="2"/>
      <c r="D51" s="2"/>
      <c r="E51" s="2"/>
      <c r="F51" s="2"/>
      <c r="G51" s="2"/>
      <c r="H51" s="2"/>
      <c r="I51" s="2"/>
      <c r="J51" s="2"/>
      <c r="K51" s="2"/>
      <c r="L51" s="2"/>
      <c r="M51" s="2"/>
      <c r="N51" s="2"/>
      <c r="O51" s="2"/>
      <c r="P51" s="2"/>
      <c r="Q51" s="2"/>
      <c r="R51" s="2"/>
      <c r="S51" s="2"/>
    </row>
    <row r="52" spans="1:19" x14ac:dyDescent="0.2">
      <c r="A52" s="2"/>
      <c r="B52" s="2"/>
      <c r="C52" s="2"/>
      <c r="D52" s="2"/>
      <c r="E52" s="2"/>
      <c r="F52" s="2"/>
      <c r="G52" s="2"/>
      <c r="H52" s="2"/>
      <c r="I52" s="2"/>
      <c r="J52" s="2"/>
      <c r="K52" s="2"/>
      <c r="L52" s="2"/>
      <c r="M52" s="2"/>
      <c r="N52" s="2"/>
      <c r="O52" s="2"/>
      <c r="P52" s="2"/>
      <c r="Q52" s="2"/>
      <c r="R52" s="2"/>
      <c r="S52" s="2"/>
    </row>
    <row r="53" spans="1:19" x14ac:dyDescent="0.2">
      <c r="A53" s="2"/>
      <c r="B53" s="2"/>
      <c r="C53" s="2"/>
      <c r="D53" s="2"/>
      <c r="E53" s="2"/>
      <c r="F53" s="2"/>
      <c r="G53" s="2"/>
      <c r="H53" s="2"/>
      <c r="I53" s="2"/>
      <c r="J53" s="2"/>
      <c r="K53" s="2"/>
      <c r="L53" s="2"/>
      <c r="M53" s="2"/>
      <c r="N53" s="2"/>
      <c r="O53" s="2"/>
      <c r="P53" s="2"/>
      <c r="Q53" s="2"/>
      <c r="R53" s="2"/>
      <c r="S53" s="2"/>
    </row>
    <row r="54" spans="1:19" x14ac:dyDescent="0.2">
      <c r="A54" s="2"/>
      <c r="B54" s="2"/>
      <c r="C54" s="2"/>
      <c r="D54" s="2"/>
      <c r="E54" s="2"/>
      <c r="F54" s="2"/>
      <c r="G54" s="2"/>
      <c r="H54" s="2"/>
      <c r="I54" s="2"/>
      <c r="J54" s="2"/>
      <c r="K54" s="2"/>
      <c r="L54" s="2"/>
      <c r="M54" s="2"/>
      <c r="N54" s="2"/>
      <c r="O54" s="2"/>
      <c r="P54" s="2"/>
      <c r="Q54" s="2"/>
      <c r="R54" s="2"/>
      <c r="S54" s="2"/>
    </row>
    <row r="55" spans="1:19" ht="13.5" x14ac:dyDescent="0.2">
      <c r="A55" s="19"/>
      <c r="B55" s="2"/>
      <c r="C55" s="2"/>
      <c r="D55" s="2"/>
      <c r="E55" s="2"/>
      <c r="F55" s="2"/>
      <c r="G55" s="2"/>
      <c r="H55" s="2"/>
      <c r="I55" s="2"/>
      <c r="J55" s="2"/>
      <c r="K55" s="2"/>
      <c r="L55" s="2"/>
      <c r="M55" s="2"/>
      <c r="N55" s="2"/>
      <c r="O55" s="2"/>
      <c r="P55" s="2"/>
      <c r="Q55" s="2"/>
      <c r="R55" s="2"/>
      <c r="S55" s="2"/>
    </row>
    <row r="56" spans="1:19" x14ac:dyDescent="0.2">
      <c r="A56" s="2"/>
      <c r="B56" s="2"/>
      <c r="C56" s="2"/>
      <c r="D56" s="2"/>
      <c r="E56" s="2"/>
      <c r="F56" s="2"/>
      <c r="G56" s="2"/>
      <c r="H56" s="2"/>
      <c r="I56" s="2"/>
      <c r="J56" s="2"/>
      <c r="K56" s="2"/>
      <c r="L56" s="2"/>
      <c r="M56" s="2"/>
      <c r="N56" s="2"/>
      <c r="O56" s="2"/>
      <c r="P56" s="2"/>
      <c r="Q56" s="2"/>
      <c r="R56" s="2"/>
      <c r="S56" s="2"/>
    </row>
  </sheetData>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9"/>
  <sheetViews>
    <sheetView showGridLines="0" zoomScaleNormal="100" zoomScaleSheetLayoutView="100" workbookViewId="0">
      <selection activeCell="L1" sqref="L1"/>
    </sheetView>
  </sheetViews>
  <sheetFormatPr defaultRowHeight="12.75" x14ac:dyDescent="0.2"/>
  <cols>
    <col min="1" max="1" width="2.42578125" customWidth="1"/>
    <col min="2" max="2" width="1.5703125" customWidth="1"/>
    <col min="3" max="3" width="7.140625" customWidth="1"/>
    <col min="4" max="4" width="29.42578125" customWidth="1"/>
    <col min="6" max="6" width="1.28515625" customWidth="1"/>
    <col min="8" max="8" width="1" customWidth="1"/>
    <col min="10" max="10" width="1.140625" customWidth="1"/>
    <col min="11" max="11" width="8" customWidth="1"/>
    <col min="12" max="12" width="1.140625" customWidth="1"/>
    <col min="13" max="13" width="8.42578125" customWidth="1"/>
    <col min="14" max="14" width="1" customWidth="1"/>
  </cols>
  <sheetData>
    <row r="1" spans="1:15" x14ac:dyDescent="0.2">
      <c r="A1" s="1" t="s">
        <v>403</v>
      </c>
      <c r="B1" s="1"/>
      <c r="C1" s="1"/>
      <c r="D1" s="1" t="s">
        <v>404</v>
      </c>
      <c r="E1" s="1"/>
      <c r="F1" s="1"/>
      <c r="G1" s="1"/>
      <c r="H1" s="1"/>
      <c r="I1" s="1"/>
      <c r="J1" s="1"/>
      <c r="K1" s="1"/>
      <c r="L1" s="1"/>
      <c r="M1" s="1"/>
      <c r="N1" s="62"/>
      <c r="O1" s="62"/>
    </row>
    <row r="2" spans="1:15" x14ac:dyDescent="0.2">
      <c r="A2" s="3"/>
      <c r="B2" s="3"/>
      <c r="C2" s="3"/>
      <c r="D2" s="3" t="s">
        <v>405</v>
      </c>
      <c r="E2" s="3"/>
      <c r="F2" s="3"/>
      <c r="G2" s="3"/>
      <c r="H2" s="3"/>
      <c r="I2" s="3"/>
      <c r="J2" s="3"/>
      <c r="K2" s="3"/>
      <c r="L2" s="3"/>
      <c r="M2" s="3"/>
      <c r="N2" s="63"/>
      <c r="O2" s="63"/>
    </row>
    <row r="3" spans="1:15" x14ac:dyDescent="0.2">
      <c r="A3" s="11"/>
      <c r="B3" s="11"/>
      <c r="C3" s="11"/>
      <c r="D3" s="11"/>
      <c r="E3" s="3"/>
      <c r="F3" s="3"/>
      <c r="G3" s="3"/>
      <c r="H3" s="3"/>
      <c r="I3" s="3"/>
      <c r="J3" s="3"/>
      <c r="K3" s="3"/>
      <c r="L3" s="3"/>
      <c r="M3" s="3"/>
      <c r="N3" s="63"/>
      <c r="O3" s="63"/>
    </row>
    <row r="4" spans="1:15" x14ac:dyDescent="0.2">
      <c r="A4" s="13"/>
      <c r="B4" s="13"/>
      <c r="C4" s="13"/>
      <c r="D4" s="13"/>
      <c r="E4" s="20">
        <v>2012</v>
      </c>
      <c r="F4" s="20"/>
      <c r="G4" s="20">
        <v>2013</v>
      </c>
      <c r="H4" s="20"/>
      <c r="I4" s="20">
        <v>2014</v>
      </c>
      <c r="J4" s="20"/>
      <c r="K4" s="20">
        <v>2015</v>
      </c>
      <c r="L4" s="20"/>
      <c r="M4" s="20">
        <v>2016</v>
      </c>
      <c r="N4" s="69"/>
      <c r="O4" s="69"/>
    </row>
    <row r="5" spans="1:15" x14ac:dyDescent="0.2">
      <c r="A5" s="2"/>
      <c r="B5" s="2"/>
      <c r="C5" s="2"/>
      <c r="D5" s="2"/>
      <c r="E5" s="2"/>
      <c r="F5" s="2"/>
      <c r="G5" s="2"/>
      <c r="H5" s="2"/>
      <c r="I5" s="2"/>
      <c r="J5" s="2"/>
      <c r="K5" s="2"/>
      <c r="L5" s="2"/>
      <c r="M5" s="2"/>
      <c r="N5" s="69"/>
      <c r="O5" s="69"/>
    </row>
    <row r="6" spans="1:15" x14ac:dyDescent="0.2">
      <c r="A6" s="181" t="s">
        <v>632</v>
      </c>
      <c r="B6" s="2"/>
      <c r="C6" s="2"/>
      <c r="D6" s="2"/>
      <c r="E6" s="2"/>
      <c r="F6" s="2"/>
      <c r="G6" s="2"/>
      <c r="H6" s="2"/>
      <c r="I6" s="2"/>
      <c r="J6" s="2"/>
      <c r="K6" s="2"/>
      <c r="L6" s="2"/>
      <c r="M6" s="2"/>
      <c r="N6" s="69"/>
      <c r="O6" s="69"/>
    </row>
    <row r="7" spans="1:15" x14ac:dyDescent="0.2">
      <c r="A7" s="103" t="s">
        <v>406</v>
      </c>
      <c r="B7" s="2"/>
      <c r="C7" s="2"/>
      <c r="D7" s="2"/>
      <c r="E7" s="2"/>
      <c r="F7" s="2"/>
      <c r="G7" s="2"/>
      <c r="H7" s="2"/>
      <c r="I7" s="2"/>
      <c r="J7" s="2"/>
      <c r="K7" s="2"/>
      <c r="L7" s="2"/>
      <c r="M7" s="2"/>
      <c r="N7" s="69"/>
      <c r="O7" s="69"/>
    </row>
    <row r="8" spans="1:15" x14ac:dyDescent="0.2">
      <c r="A8" s="103" t="s">
        <v>407</v>
      </c>
      <c r="B8" s="2"/>
      <c r="C8" s="2"/>
      <c r="D8" s="2"/>
      <c r="E8" s="2"/>
      <c r="F8" s="2"/>
      <c r="G8" s="2"/>
      <c r="H8" s="2"/>
      <c r="I8" s="2"/>
      <c r="J8" s="2"/>
      <c r="K8" s="2"/>
      <c r="L8" s="2"/>
      <c r="M8" s="2"/>
      <c r="N8" s="69"/>
      <c r="O8" s="69"/>
    </row>
    <row r="9" spans="1:15" x14ac:dyDescent="0.2">
      <c r="A9" s="79" t="s">
        <v>633</v>
      </c>
      <c r="B9" s="2"/>
      <c r="C9" s="2"/>
      <c r="D9" s="2"/>
      <c r="E9" s="2"/>
      <c r="F9" s="2"/>
      <c r="G9" s="2"/>
      <c r="H9" s="2"/>
      <c r="I9" s="2"/>
      <c r="J9" s="2"/>
      <c r="K9" s="2"/>
      <c r="L9" s="2"/>
      <c r="M9" s="2"/>
      <c r="N9" s="69"/>
      <c r="O9" s="69"/>
    </row>
    <row r="10" spans="1:15" x14ac:dyDescent="0.2">
      <c r="A10" s="2"/>
      <c r="B10" s="2" t="s">
        <v>634</v>
      </c>
      <c r="C10" s="2"/>
      <c r="D10" s="2"/>
      <c r="E10" s="14">
        <v>119200</v>
      </c>
      <c r="F10" s="14"/>
      <c r="G10" s="14">
        <v>121700</v>
      </c>
      <c r="H10" s="14"/>
      <c r="I10" s="14">
        <v>123200</v>
      </c>
      <c r="J10" s="2"/>
      <c r="K10" s="14">
        <v>125100</v>
      </c>
      <c r="L10" s="2"/>
      <c r="M10" s="14">
        <v>129600</v>
      </c>
      <c r="N10" s="69"/>
      <c r="O10" s="69"/>
    </row>
    <row r="11" spans="1:15" x14ac:dyDescent="0.2">
      <c r="A11" s="2"/>
      <c r="B11" s="2" t="s">
        <v>635</v>
      </c>
      <c r="C11" s="2"/>
      <c r="D11" s="2"/>
      <c r="E11" s="14">
        <v>130400</v>
      </c>
      <c r="F11" s="14"/>
      <c r="G11" s="14">
        <v>130100</v>
      </c>
      <c r="H11" s="14"/>
      <c r="I11" s="14">
        <v>129300</v>
      </c>
      <c r="J11" s="2"/>
      <c r="K11" s="14">
        <v>126200</v>
      </c>
      <c r="L11" s="2"/>
      <c r="M11" s="14">
        <v>128700</v>
      </c>
      <c r="N11" s="69"/>
      <c r="O11" s="69"/>
    </row>
    <row r="12" spans="1:15" x14ac:dyDescent="0.2">
      <c r="A12" s="2" t="s">
        <v>636</v>
      </c>
      <c r="B12" s="2"/>
      <c r="C12" s="2"/>
      <c r="D12" s="2"/>
      <c r="E12" s="14">
        <v>3500</v>
      </c>
      <c r="F12" s="14"/>
      <c r="G12" s="14">
        <v>3300</v>
      </c>
      <c r="H12" s="14"/>
      <c r="I12" s="14">
        <v>3200</v>
      </c>
      <c r="J12" s="2"/>
      <c r="K12" s="14">
        <v>3700</v>
      </c>
      <c r="L12" s="2"/>
      <c r="M12" s="14">
        <v>3300</v>
      </c>
      <c r="N12" s="69"/>
      <c r="O12" s="69"/>
    </row>
    <row r="13" spans="1:15" x14ac:dyDescent="0.2">
      <c r="A13" s="2" t="s">
        <v>637</v>
      </c>
      <c r="B13" s="2"/>
      <c r="C13" s="2"/>
      <c r="D13" s="2"/>
      <c r="E13" s="18">
        <v>115100</v>
      </c>
      <c r="F13" s="18"/>
      <c r="G13" s="18">
        <v>116900</v>
      </c>
      <c r="H13" s="18"/>
      <c r="I13" s="18">
        <v>106700</v>
      </c>
      <c r="J13" s="12"/>
      <c r="K13" s="18">
        <v>103300</v>
      </c>
      <c r="L13" s="12"/>
      <c r="M13" s="18">
        <v>105900</v>
      </c>
      <c r="N13" s="69"/>
      <c r="O13" s="69"/>
    </row>
    <row r="14" spans="1:15" x14ac:dyDescent="0.2">
      <c r="A14" s="2" t="s">
        <v>638</v>
      </c>
      <c r="B14" s="2"/>
      <c r="C14" s="2"/>
      <c r="D14" s="2"/>
      <c r="E14" s="14">
        <f>SUM(E10:E13)</f>
        <v>368200</v>
      </c>
      <c r="F14" s="14"/>
      <c r="G14" s="14">
        <f t="shared" ref="G14:M14" si="0">SUM(G10:G13)</f>
        <v>372000</v>
      </c>
      <c r="H14" s="14"/>
      <c r="I14" s="14">
        <f t="shared" si="0"/>
        <v>362400</v>
      </c>
      <c r="J14" s="14"/>
      <c r="K14" s="14">
        <f t="shared" si="0"/>
        <v>358300</v>
      </c>
      <c r="L14" s="14"/>
      <c r="M14" s="14">
        <f t="shared" si="0"/>
        <v>367500</v>
      </c>
      <c r="N14" s="69"/>
      <c r="O14" s="69"/>
    </row>
    <row r="15" spans="1:15" x14ac:dyDescent="0.2">
      <c r="A15" s="2"/>
      <c r="B15" s="2"/>
      <c r="C15" s="2"/>
      <c r="D15" s="2"/>
      <c r="E15" s="2"/>
      <c r="F15" s="2"/>
      <c r="G15" s="14"/>
      <c r="H15" s="2"/>
      <c r="I15" s="14"/>
      <c r="J15" s="2"/>
      <c r="K15" s="14"/>
      <c r="L15" s="14"/>
      <c r="M15" s="2"/>
      <c r="N15" s="69"/>
      <c r="O15" s="69"/>
    </row>
    <row r="16" spans="1:15" x14ac:dyDescent="0.2">
      <c r="A16" s="79" t="s">
        <v>639</v>
      </c>
      <c r="B16" s="2"/>
      <c r="C16" s="2"/>
      <c r="D16" s="2"/>
      <c r="E16" s="2"/>
      <c r="F16" s="2"/>
      <c r="G16" s="14"/>
      <c r="H16" s="2"/>
      <c r="I16" s="14"/>
      <c r="J16" s="2"/>
      <c r="K16" s="14"/>
      <c r="L16" s="14"/>
      <c r="M16" s="2"/>
      <c r="N16" s="69"/>
      <c r="O16" s="69"/>
    </row>
    <row r="17" spans="1:15" x14ac:dyDescent="0.2">
      <c r="A17" s="2"/>
      <c r="B17" s="2" t="s">
        <v>408</v>
      </c>
      <c r="C17" s="2"/>
      <c r="D17" s="2"/>
      <c r="E17" s="2"/>
      <c r="F17" s="2"/>
      <c r="G17" s="14"/>
      <c r="H17" s="2"/>
      <c r="I17" s="14"/>
      <c r="J17" s="2"/>
      <c r="K17" s="14"/>
      <c r="L17" s="14"/>
      <c r="M17" s="2"/>
      <c r="N17" s="69"/>
      <c r="O17" s="69"/>
    </row>
    <row r="18" spans="1:15" x14ac:dyDescent="0.2">
      <c r="A18" s="2"/>
      <c r="B18" s="2" t="s">
        <v>409</v>
      </c>
      <c r="C18" s="2"/>
      <c r="D18" s="2"/>
      <c r="E18" s="14">
        <v>23649</v>
      </c>
      <c r="F18" s="14"/>
      <c r="G18" s="14">
        <v>24743</v>
      </c>
      <c r="H18" s="14"/>
      <c r="I18" s="14">
        <v>25811</v>
      </c>
      <c r="J18" s="14"/>
      <c r="K18" s="14">
        <v>26972</v>
      </c>
      <c r="L18" s="14"/>
      <c r="M18" s="14">
        <v>28637</v>
      </c>
      <c r="N18" s="69"/>
      <c r="O18" s="69"/>
    </row>
    <row r="19" spans="1:15" x14ac:dyDescent="0.2">
      <c r="A19" s="2"/>
      <c r="B19" s="2" t="s">
        <v>640</v>
      </c>
      <c r="C19" s="2"/>
      <c r="D19" s="2"/>
      <c r="E19" s="18">
        <v>7057</v>
      </c>
      <c r="F19" s="18"/>
      <c r="G19" s="18">
        <v>7102</v>
      </c>
      <c r="H19" s="18"/>
      <c r="I19" s="18">
        <v>7392</v>
      </c>
      <c r="J19" s="18"/>
      <c r="K19" s="18">
        <v>7471</v>
      </c>
      <c r="L19" s="18"/>
      <c r="M19" s="18">
        <v>7713</v>
      </c>
      <c r="N19" s="69"/>
      <c r="O19" s="69"/>
    </row>
    <row r="20" spans="1:15" ht="13.5" x14ac:dyDescent="0.2">
      <c r="A20" s="2" t="s">
        <v>641</v>
      </c>
      <c r="B20" s="2"/>
      <c r="C20" s="2"/>
      <c r="D20" s="2"/>
      <c r="E20" s="14">
        <f>SUM(E18:E19)</f>
        <v>30706</v>
      </c>
      <c r="F20" s="182"/>
      <c r="G20" s="14">
        <f>SUM(G18:G19)</f>
        <v>31845</v>
      </c>
      <c r="H20" s="182"/>
      <c r="I20" s="14">
        <f>SUM(I18:I19)</f>
        <v>33203</v>
      </c>
      <c r="J20" s="14">
        <f>SUM(J18:J19)</f>
        <v>0</v>
      </c>
      <c r="K20" s="14">
        <f>SUM(K18:K19)</f>
        <v>34443</v>
      </c>
      <c r="L20" s="14">
        <f>SUM(L18:L19)</f>
        <v>0</v>
      </c>
      <c r="M20" s="14">
        <f>SUM(M18:M19)</f>
        <v>36350</v>
      </c>
      <c r="N20" s="69"/>
      <c r="O20" s="69"/>
    </row>
    <row r="21" spans="1:15" x14ac:dyDescent="0.2">
      <c r="A21" s="2"/>
      <c r="B21" s="2"/>
      <c r="C21" s="2"/>
      <c r="D21" s="2"/>
      <c r="E21" s="2"/>
      <c r="F21" s="2"/>
      <c r="G21" s="14"/>
      <c r="H21" s="2"/>
      <c r="I21" s="14"/>
      <c r="J21" s="2"/>
      <c r="K21" s="14"/>
      <c r="L21" s="14"/>
      <c r="M21" s="2"/>
      <c r="N21" s="69"/>
      <c r="O21" s="69"/>
    </row>
    <row r="22" spans="1:15" x14ac:dyDescent="0.2">
      <c r="A22" s="79" t="s">
        <v>642</v>
      </c>
      <c r="B22" s="2"/>
      <c r="C22" s="2"/>
      <c r="D22" s="2"/>
      <c r="E22" s="2"/>
      <c r="F22" s="2"/>
      <c r="G22" s="14"/>
      <c r="H22" s="2"/>
      <c r="I22" s="14"/>
      <c r="J22" s="2"/>
      <c r="K22" s="14"/>
      <c r="L22" s="14"/>
      <c r="M22" s="2"/>
      <c r="N22" s="69"/>
      <c r="O22" s="69"/>
    </row>
    <row r="23" spans="1:15" x14ac:dyDescent="0.2">
      <c r="A23" s="2"/>
      <c r="B23" s="2" t="s">
        <v>410</v>
      </c>
      <c r="C23" s="2"/>
      <c r="D23" s="2"/>
      <c r="E23" s="2"/>
      <c r="F23" s="2"/>
      <c r="G23" s="14"/>
      <c r="H23" s="2"/>
      <c r="I23" s="14"/>
      <c r="J23" s="2"/>
      <c r="K23" s="14"/>
      <c r="L23" s="14"/>
      <c r="M23" s="2"/>
      <c r="N23" s="69"/>
      <c r="O23" s="69"/>
    </row>
    <row r="24" spans="1:15" x14ac:dyDescent="0.2">
      <c r="A24" s="2"/>
      <c r="B24" s="2" t="s">
        <v>411</v>
      </c>
      <c r="C24" s="2"/>
      <c r="D24" s="2"/>
      <c r="E24" s="14">
        <v>126800</v>
      </c>
      <c r="F24" s="14"/>
      <c r="G24" s="14">
        <v>116900</v>
      </c>
      <c r="H24" s="14"/>
      <c r="I24" s="14">
        <v>120500</v>
      </c>
      <c r="J24" s="14"/>
      <c r="K24" s="14">
        <v>124300</v>
      </c>
      <c r="L24" s="14"/>
      <c r="M24" s="14">
        <v>125000</v>
      </c>
      <c r="N24" s="69"/>
      <c r="O24" s="69"/>
    </row>
    <row r="25" spans="1:15" x14ac:dyDescent="0.2">
      <c r="A25" s="2"/>
      <c r="B25" s="2" t="s">
        <v>643</v>
      </c>
      <c r="C25" s="2"/>
      <c r="D25" s="2"/>
      <c r="E25" s="18">
        <v>2500</v>
      </c>
      <c r="F25" s="18"/>
      <c r="G25" s="18">
        <v>3200</v>
      </c>
      <c r="H25" s="18"/>
      <c r="I25" s="18">
        <v>2400</v>
      </c>
      <c r="J25" s="18"/>
      <c r="K25" s="18">
        <v>2700</v>
      </c>
      <c r="L25" s="18"/>
      <c r="M25" s="18">
        <v>2900</v>
      </c>
      <c r="N25" s="69"/>
      <c r="O25" s="69"/>
    </row>
    <row r="26" spans="1:15" ht="13.5" x14ac:dyDescent="0.2">
      <c r="A26" s="2" t="s">
        <v>644</v>
      </c>
      <c r="B26" s="2"/>
      <c r="C26" s="2"/>
      <c r="D26" s="2"/>
      <c r="E26" s="14">
        <f>SUM(E24:E25)</f>
        <v>129300</v>
      </c>
      <c r="F26" s="182"/>
      <c r="G26" s="14">
        <f>SUM(G24:G25)</f>
        <v>120100</v>
      </c>
      <c r="H26" s="182"/>
      <c r="I26" s="14">
        <f>SUM(I24:I25)</f>
        <v>122900</v>
      </c>
      <c r="J26" s="14"/>
      <c r="K26" s="14">
        <f>SUM(K24:K25)</f>
        <v>127000</v>
      </c>
      <c r="L26" s="14"/>
      <c r="M26" s="14">
        <f>SUM(M24:M25)</f>
        <v>127900</v>
      </c>
      <c r="N26" s="69"/>
      <c r="O26" s="69"/>
    </row>
    <row r="27" spans="1:15" x14ac:dyDescent="0.2">
      <c r="A27" s="2"/>
      <c r="B27" s="2"/>
      <c r="C27" s="2"/>
      <c r="D27" s="2"/>
      <c r="E27" s="2"/>
      <c r="F27" s="2"/>
      <c r="G27" s="14"/>
      <c r="H27" s="2"/>
      <c r="I27" s="14"/>
      <c r="J27" s="2"/>
      <c r="K27" s="14"/>
      <c r="L27" s="14"/>
      <c r="M27" s="2"/>
      <c r="N27" s="69"/>
      <c r="O27" s="69"/>
    </row>
    <row r="28" spans="1:15" x14ac:dyDescent="0.2">
      <c r="A28" s="79" t="s">
        <v>645</v>
      </c>
      <c r="B28" s="2"/>
      <c r="C28" s="2"/>
      <c r="D28" s="2"/>
      <c r="E28" s="2"/>
      <c r="F28" s="2"/>
      <c r="G28" s="14"/>
      <c r="H28" s="2"/>
      <c r="I28" s="14"/>
      <c r="J28" s="2"/>
      <c r="K28" s="14"/>
      <c r="L28" s="14"/>
      <c r="M28" s="2"/>
      <c r="N28" s="69"/>
      <c r="O28" s="69"/>
    </row>
    <row r="29" spans="1:15" x14ac:dyDescent="0.2">
      <c r="A29" s="2"/>
      <c r="B29" s="2" t="s">
        <v>410</v>
      </c>
      <c r="C29" s="2"/>
      <c r="D29" s="2"/>
      <c r="E29" s="2"/>
      <c r="F29" s="2"/>
      <c r="G29" s="14"/>
      <c r="H29" s="2"/>
      <c r="I29" s="14"/>
      <c r="J29" s="2"/>
      <c r="K29" s="14"/>
      <c r="L29" s="14"/>
      <c r="M29" s="2"/>
      <c r="N29" s="69"/>
      <c r="O29" s="69"/>
    </row>
    <row r="30" spans="1:15" x14ac:dyDescent="0.2">
      <c r="A30" s="2"/>
      <c r="B30" s="2" t="s">
        <v>411</v>
      </c>
      <c r="C30" s="2"/>
      <c r="D30" s="2"/>
      <c r="E30" s="14">
        <v>8300</v>
      </c>
      <c r="F30" s="14"/>
      <c r="G30" s="14">
        <v>8700</v>
      </c>
      <c r="H30" s="14"/>
      <c r="I30" s="14">
        <v>9800</v>
      </c>
      <c r="J30" s="14"/>
      <c r="K30" s="14">
        <v>10200</v>
      </c>
      <c r="L30" s="14"/>
      <c r="M30" s="14">
        <v>10900</v>
      </c>
      <c r="N30" s="69"/>
      <c r="O30" s="69"/>
    </row>
    <row r="31" spans="1:15" x14ac:dyDescent="0.2">
      <c r="A31" s="2"/>
      <c r="B31" s="2" t="s">
        <v>643</v>
      </c>
      <c r="C31" s="2"/>
      <c r="D31" s="2"/>
      <c r="E31" s="18">
        <v>13500</v>
      </c>
      <c r="F31" s="18"/>
      <c r="G31" s="18">
        <v>12100</v>
      </c>
      <c r="H31" s="18"/>
      <c r="I31" s="18">
        <v>12700</v>
      </c>
      <c r="J31" s="18"/>
      <c r="K31" s="18">
        <v>12200</v>
      </c>
      <c r="L31" s="18"/>
      <c r="M31" s="18">
        <v>11700</v>
      </c>
      <c r="N31" s="69"/>
      <c r="O31" s="69"/>
    </row>
    <row r="32" spans="1:15" x14ac:dyDescent="0.2">
      <c r="A32" s="2" t="s">
        <v>646</v>
      </c>
      <c r="B32" s="2"/>
      <c r="C32" s="2"/>
      <c r="D32" s="2"/>
      <c r="E32" s="14">
        <f>SUM(E30:E31)</f>
        <v>21800</v>
      </c>
      <c r="F32" s="14"/>
      <c r="G32" s="14">
        <f>SUM(G30:G31)</f>
        <v>20800</v>
      </c>
      <c r="H32" s="2"/>
      <c r="I32" s="14">
        <f>SUM(I30:I31)</f>
        <v>22500</v>
      </c>
      <c r="J32" s="14"/>
      <c r="K32" s="14">
        <f>SUM(K30:K31)</f>
        <v>22400</v>
      </c>
      <c r="L32" s="14"/>
      <c r="M32" s="14">
        <f>SUM(M30:M31)</f>
        <v>22600</v>
      </c>
      <c r="N32" s="69"/>
      <c r="O32" s="69"/>
    </row>
    <row r="33" spans="1:15" ht="13.5" x14ac:dyDescent="0.2">
      <c r="A33" s="19"/>
      <c r="B33" s="2"/>
      <c r="C33" s="2"/>
      <c r="D33" s="2"/>
      <c r="E33" s="2"/>
      <c r="F33" s="2"/>
      <c r="G33" s="14"/>
      <c r="H33" s="2"/>
      <c r="I33" s="2"/>
      <c r="J33" s="2"/>
      <c r="K33" s="14"/>
      <c r="L33" s="14"/>
      <c r="M33" s="2"/>
      <c r="N33" s="69"/>
      <c r="O33" s="69"/>
    </row>
    <row r="34" spans="1:15" x14ac:dyDescent="0.2">
      <c r="A34" s="181" t="s">
        <v>647</v>
      </c>
      <c r="B34" s="2"/>
      <c r="C34" s="2"/>
      <c r="D34" s="2"/>
      <c r="E34" s="2"/>
      <c r="F34" s="2"/>
      <c r="G34" s="14"/>
      <c r="H34" s="2"/>
      <c r="I34" s="2"/>
      <c r="J34" s="2"/>
      <c r="K34" s="14"/>
      <c r="L34" s="14"/>
      <c r="M34" s="2"/>
      <c r="N34" s="69"/>
      <c r="O34" s="69"/>
    </row>
    <row r="35" spans="1:15" x14ac:dyDescent="0.2">
      <c r="A35" s="2" t="s">
        <v>412</v>
      </c>
      <c r="B35" s="2"/>
      <c r="C35" s="2"/>
      <c r="D35" s="2"/>
      <c r="E35" s="2"/>
      <c r="F35" s="2"/>
      <c r="G35" s="14"/>
      <c r="H35" s="2"/>
      <c r="I35" s="2"/>
      <c r="J35" s="2"/>
      <c r="K35" s="14"/>
      <c r="L35" s="14"/>
      <c r="M35" s="2"/>
      <c r="N35" s="69"/>
      <c r="O35" s="69"/>
    </row>
    <row r="36" spans="1:15" x14ac:dyDescent="0.2">
      <c r="A36" s="2" t="s">
        <v>413</v>
      </c>
      <c r="B36" s="2"/>
      <c r="C36" s="2"/>
      <c r="D36" s="2"/>
      <c r="E36" s="2"/>
      <c r="F36" s="2"/>
      <c r="G36" s="14"/>
      <c r="H36" s="2"/>
      <c r="I36" s="2"/>
      <c r="J36" s="2"/>
      <c r="K36" s="14"/>
      <c r="L36" s="14"/>
      <c r="M36" s="2"/>
      <c r="N36" s="69"/>
      <c r="O36" s="69"/>
    </row>
    <row r="37" spans="1:15" x14ac:dyDescent="0.2">
      <c r="A37" s="2" t="s">
        <v>414</v>
      </c>
      <c r="B37" s="2"/>
      <c r="C37" s="2"/>
      <c r="D37" s="2"/>
      <c r="E37" s="2"/>
      <c r="F37" s="2"/>
      <c r="G37" s="14"/>
      <c r="H37" s="2"/>
      <c r="I37" s="33"/>
      <c r="J37" s="2"/>
      <c r="K37" s="14"/>
      <c r="L37" s="14"/>
      <c r="M37" s="2"/>
      <c r="N37" s="69"/>
      <c r="O37" s="69"/>
    </row>
    <row r="38" spans="1:15" x14ac:dyDescent="0.2">
      <c r="A38" s="2" t="s">
        <v>415</v>
      </c>
      <c r="B38" s="2"/>
      <c r="C38" s="2"/>
      <c r="D38" s="2"/>
      <c r="E38" s="29">
        <v>2459</v>
      </c>
      <c r="F38" s="29"/>
      <c r="G38" s="29">
        <v>2470</v>
      </c>
      <c r="H38" s="29"/>
      <c r="I38" s="29">
        <v>2460</v>
      </c>
      <c r="J38" s="29"/>
      <c r="K38" s="29">
        <v>2462</v>
      </c>
      <c r="L38" s="29"/>
      <c r="M38" s="29">
        <v>2450</v>
      </c>
      <c r="N38" s="75"/>
      <c r="O38" s="75"/>
    </row>
    <row r="39" spans="1:15" ht="13.5" x14ac:dyDescent="0.2">
      <c r="A39" s="2" t="s">
        <v>653</v>
      </c>
      <c r="B39" s="2"/>
      <c r="C39" s="2"/>
      <c r="D39" s="2"/>
      <c r="E39" s="14"/>
      <c r="F39" s="2"/>
      <c r="G39" s="33"/>
      <c r="H39" s="2"/>
      <c r="I39" s="29"/>
      <c r="J39" s="29"/>
      <c r="K39" s="14"/>
      <c r="L39" s="29"/>
      <c r="M39" s="14"/>
      <c r="N39" s="69"/>
      <c r="O39" s="69"/>
    </row>
    <row r="40" spans="1:15" ht="13.5" x14ac:dyDescent="0.2">
      <c r="A40" s="2" t="s">
        <v>654</v>
      </c>
      <c r="B40" s="2"/>
      <c r="C40" s="2"/>
      <c r="D40" s="2"/>
      <c r="E40" s="14">
        <v>12479</v>
      </c>
      <c r="F40" s="30"/>
      <c r="G40" s="14">
        <v>11277</v>
      </c>
      <c r="H40" s="30"/>
      <c r="I40" s="29">
        <v>11038</v>
      </c>
      <c r="J40" s="30"/>
      <c r="K40" s="29">
        <v>10807</v>
      </c>
      <c r="L40" s="30"/>
      <c r="M40" s="29">
        <v>10231</v>
      </c>
      <c r="N40" s="69"/>
      <c r="O40" s="69"/>
    </row>
    <row r="41" spans="1:15" x14ac:dyDescent="0.2">
      <c r="A41" s="2" t="s">
        <v>416</v>
      </c>
      <c r="B41" s="2"/>
      <c r="C41" s="2"/>
      <c r="D41" s="2"/>
      <c r="E41" s="29"/>
      <c r="F41" s="29"/>
      <c r="G41" s="14"/>
      <c r="H41" s="2"/>
      <c r="I41" s="33"/>
      <c r="J41" s="2"/>
      <c r="K41" s="29"/>
      <c r="L41" s="29"/>
      <c r="M41" s="2"/>
      <c r="N41" s="69"/>
      <c r="O41" s="69"/>
    </row>
    <row r="42" spans="1:15" x14ac:dyDescent="0.2">
      <c r="A42" s="2" t="s">
        <v>417</v>
      </c>
      <c r="B42" s="2"/>
      <c r="C42" s="2"/>
      <c r="D42" s="2"/>
      <c r="E42" s="14"/>
      <c r="F42" s="14"/>
      <c r="G42" s="14"/>
      <c r="H42" s="2"/>
      <c r="I42" s="33"/>
      <c r="J42" s="2"/>
      <c r="K42" s="29"/>
      <c r="L42" s="29"/>
      <c r="M42" s="2"/>
      <c r="N42" s="69"/>
      <c r="O42" s="69"/>
    </row>
    <row r="43" spans="1:15" x14ac:dyDescent="0.2">
      <c r="A43" s="2" t="s">
        <v>418</v>
      </c>
      <c r="B43" s="2"/>
      <c r="C43" s="2"/>
      <c r="D43" s="2"/>
      <c r="E43" s="14"/>
      <c r="F43" s="14"/>
      <c r="G43" s="14"/>
      <c r="H43" s="2"/>
      <c r="I43" s="33"/>
      <c r="J43" s="2"/>
      <c r="K43" s="29"/>
      <c r="L43" s="29"/>
      <c r="M43" s="2"/>
      <c r="N43" s="69"/>
      <c r="O43" s="69"/>
    </row>
    <row r="44" spans="1:15" x14ac:dyDescent="0.2">
      <c r="A44" s="2" t="s">
        <v>419</v>
      </c>
      <c r="B44" s="2"/>
      <c r="C44" s="2"/>
      <c r="D44" s="2"/>
      <c r="E44" s="14"/>
      <c r="F44" s="14"/>
      <c r="G44" s="14"/>
      <c r="H44" s="2"/>
      <c r="I44" s="33"/>
      <c r="J44" s="2"/>
      <c r="K44" s="29"/>
      <c r="L44" s="29"/>
      <c r="M44" s="2"/>
      <c r="N44" s="69"/>
      <c r="O44" s="69"/>
    </row>
    <row r="45" spans="1:15" x14ac:dyDescent="0.2">
      <c r="A45" s="2"/>
      <c r="B45" s="2" t="s">
        <v>420</v>
      </c>
      <c r="C45" s="2"/>
      <c r="D45" s="2"/>
      <c r="E45" s="29"/>
      <c r="F45" s="29"/>
      <c r="G45" s="14"/>
      <c r="H45" s="2"/>
      <c r="I45" s="33"/>
      <c r="J45" s="2"/>
      <c r="K45" s="29"/>
      <c r="L45" s="29"/>
      <c r="M45" s="2"/>
      <c r="N45" s="69"/>
      <c r="O45" s="69"/>
    </row>
    <row r="46" spans="1:15" x14ac:dyDescent="0.2">
      <c r="A46" s="2"/>
      <c r="B46" s="2" t="s">
        <v>421</v>
      </c>
      <c r="C46" s="2"/>
      <c r="D46" s="2"/>
      <c r="E46" s="23" t="s">
        <v>527</v>
      </c>
      <c r="F46" s="23"/>
      <c r="G46" s="23" t="s">
        <v>527</v>
      </c>
      <c r="H46" s="23"/>
      <c r="I46" s="23" t="s">
        <v>527</v>
      </c>
      <c r="J46" s="23"/>
      <c r="K46" s="23" t="s">
        <v>527</v>
      </c>
      <c r="L46" s="23"/>
      <c r="M46" s="42">
        <v>2</v>
      </c>
      <c r="N46" s="69"/>
      <c r="O46" s="69"/>
    </row>
    <row r="47" spans="1:15" ht="13.5" x14ac:dyDescent="0.2">
      <c r="A47" s="2"/>
      <c r="B47" s="2" t="s">
        <v>648</v>
      </c>
      <c r="C47" s="2"/>
      <c r="D47" s="2"/>
      <c r="E47" s="2">
        <v>1</v>
      </c>
      <c r="F47" s="30"/>
      <c r="G47" s="2">
        <v>2</v>
      </c>
      <c r="H47" s="30"/>
      <c r="I47" s="33">
        <v>1</v>
      </c>
      <c r="J47" s="30"/>
      <c r="K47" s="23" t="s">
        <v>527</v>
      </c>
      <c r="L47" s="30"/>
      <c r="M47" s="23" t="s">
        <v>527</v>
      </c>
      <c r="N47" s="69"/>
      <c r="O47" s="69"/>
    </row>
    <row r="48" spans="1:15" ht="13.5" x14ac:dyDescent="0.2">
      <c r="A48" s="2"/>
      <c r="B48" s="2" t="s">
        <v>371</v>
      </c>
      <c r="C48" s="2"/>
      <c r="D48" s="2"/>
      <c r="E48" s="2">
        <v>2</v>
      </c>
      <c r="F48" s="23"/>
      <c r="G48" s="2">
        <v>1</v>
      </c>
      <c r="H48" s="23"/>
      <c r="I48" s="33">
        <v>1</v>
      </c>
      <c r="J48" s="30"/>
      <c r="K48" s="33">
        <v>2</v>
      </c>
      <c r="L48" s="30"/>
      <c r="M48" s="33">
        <v>1</v>
      </c>
      <c r="N48" s="69"/>
      <c r="O48" s="69"/>
    </row>
    <row r="49" spans="1:15" ht="13.5" x14ac:dyDescent="0.2">
      <c r="A49" s="2"/>
      <c r="B49" s="2" t="s">
        <v>649</v>
      </c>
      <c r="C49" s="2"/>
      <c r="D49" s="2"/>
      <c r="E49" s="12">
        <v>3</v>
      </c>
      <c r="F49" s="183"/>
      <c r="G49" s="12">
        <v>8</v>
      </c>
      <c r="H49" s="183"/>
      <c r="I49" s="40">
        <v>4</v>
      </c>
      <c r="J49" s="183"/>
      <c r="K49" s="40">
        <v>6</v>
      </c>
      <c r="L49" s="183"/>
      <c r="M49" s="40">
        <v>3</v>
      </c>
      <c r="N49" s="69"/>
      <c r="O49" s="69"/>
    </row>
    <row r="50" spans="1:15" ht="13.5" x14ac:dyDescent="0.2">
      <c r="A50" s="2"/>
      <c r="B50" s="2" t="s">
        <v>650</v>
      </c>
      <c r="C50" s="2"/>
      <c r="D50" s="2"/>
      <c r="E50" s="14">
        <f>SUM(E46:E49)</f>
        <v>6</v>
      </c>
      <c r="F50" s="2"/>
      <c r="G50" s="33">
        <f>SUM(G46:G49)</f>
        <v>11</v>
      </c>
      <c r="H50" s="33"/>
      <c r="I50" s="33">
        <f>SUM(I46:I49)</f>
        <v>6</v>
      </c>
      <c r="J50" s="33">
        <f>SUM(J46:J49)</f>
        <v>0</v>
      </c>
      <c r="K50" s="33">
        <f>SUM(K46:K49)</f>
        <v>8</v>
      </c>
      <c r="L50" s="30"/>
      <c r="M50" s="33">
        <f>SUM(M46:M49)</f>
        <v>6</v>
      </c>
      <c r="N50" s="69"/>
      <c r="O50" s="69"/>
    </row>
    <row r="51" spans="1:15" x14ac:dyDescent="0.2">
      <c r="A51" s="2"/>
      <c r="B51" s="2"/>
      <c r="C51" s="2"/>
      <c r="D51" s="2"/>
      <c r="E51" s="2"/>
      <c r="F51" s="2"/>
      <c r="G51" s="14"/>
      <c r="H51" s="2"/>
      <c r="I51" s="2"/>
      <c r="J51" s="2"/>
      <c r="K51" s="2"/>
      <c r="L51" s="2"/>
      <c r="M51" s="2"/>
      <c r="N51" s="69"/>
      <c r="O51" s="69"/>
    </row>
    <row r="52" spans="1:15" x14ac:dyDescent="0.2">
      <c r="A52" s="156" t="s">
        <v>651</v>
      </c>
      <c r="B52" s="4"/>
      <c r="C52" s="4"/>
      <c r="D52" s="4"/>
      <c r="E52" s="3"/>
      <c r="F52" s="3"/>
      <c r="G52" s="22"/>
      <c r="H52" s="3"/>
      <c r="I52" s="3"/>
      <c r="J52" s="3"/>
      <c r="K52" s="3"/>
      <c r="L52" s="3"/>
      <c r="M52" s="3"/>
      <c r="N52" s="69"/>
      <c r="O52" s="69"/>
    </row>
    <row r="53" spans="1:15" x14ac:dyDescent="0.2">
      <c r="A53" s="4" t="s">
        <v>652</v>
      </c>
      <c r="B53" s="4"/>
      <c r="C53" s="4"/>
      <c r="D53" s="4"/>
      <c r="E53" s="3"/>
      <c r="F53" s="3"/>
      <c r="G53" s="22"/>
      <c r="H53" s="3"/>
      <c r="I53" s="3"/>
      <c r="J53" s="3"/>
      <c r="K53" s="3"/>
      <c r="L53" s="3"/>
      <c r="M53" s="3"/>
      <c r="N53" s="69"/>
      <c r="O53" s="69"/>
    </row>
    <row r="54" spans="1:15" x14ac:dyDescent="0.2">
      <c r="A54" s="11"/>
      <c r="B54" s="11"/>
      <c r="C54" s="11"/>
      <c r="D54" s="11"/>
      <c r="E54" s="11"/>
      <c r="F54" s="4"/>
      <c r="G54" s="22"/>
      <c r="H54" s="3"/>
      <c r="I54" s="3"/>
      <c r="J54" s="3"/>
      <c r="K54" s="3"/>
      <c r="L54" s="3"/>
      <c r="M54" s="3"/>
      <c r="N54" s="69"/>
      <c r="O54" s="69"/>
    </row>
    <row r="55" spans="1:15" x14ac:dyDescent="0.2">
      <c r="A55" s="13"/>
      <c r="B55" s="13"/>
      <c r="C55" s="13"/>
      <c r="D55" s="13"/>
      <c r="E55" s="20">
        <v>2012</v>
      </c>
      <c r="F55" s="20"/>
      <c r="G55" s="20">
        <v>2013</v>
      </c>
      <c r="H55" s="20"/>
      <c r="I55" s="20">
        <v>2014</v>
      </c>
      <c r="J55" s="20"/>
      <c r="K55" s="20">
        <v>2015</v>
      </c>
      <c r="L55" s="20"/>
      <c r="M55" s="20">
        <v>2016</v>
      </c>
      <c r="N55" s="69"/>
      <c r="O55" s="69"/>
    </row>
    <row r="56" spans="1:15" x14ac:dyDescent="0.2">
      <c r="A56" s="2"/>
      <c r="B56" s="2"/>
      <c r="C56" s="2"/>
      <c r="D56" s="2"/>
      <c r="E56" s="2"/>
      <c r="F56" s="2"/>
      <c r="G56" s="14"/>
      <c r="H56" s="2"/>
      <c r="I56" s="2"/>
      <c r="J56" s="2"/>
      <c r="K56" s="2"/>
      <c r="L56" s="2"/>
      <c r="M56" s="2"/>
      <c r="N56" s="69"/>
      <c r="O56" s="69"/>
    </row>
    <row r="57" spans="1:15" x14ac:dyDescent="0.2">
      <c r="A57" s="181" t="s">
        <v>422</v>
      </c>
      <c r="B57" s="2"/>
      <c r="C57" s="2"/>
      <c r="D57" s="2"/>
      <c r="E57" s="2"/>
      <c r="F57" s="2"/>
      <c r="G57" s="14"/>
      <c r="H57" s="2"/>
      <c r="I57" s="2"/>
      <c r="J57" s="2"/>
      <c r="K57" s="2"/>
      <c r="L57" s="2"/>
      <c r="M57" s="2"/>
      <c r="N57" s="69"/>
      <c r="O57" s="69"/>
    </row>
    <row r="58" spans="1:15" x14ac:dyDescent="0.2">
      <c r="A58" s="181" t="s">
        <v>423</v>
      </c>
      <c r="B58" s="2"/>
      <c r="C58" s="2"/>
      <c r="D58" s="2"/>
      <c r="E58" s="2"/>
      <c r="F58" s="2"/>
      <c r="G58" s="14"/>
      <c r="H58" s="2"/>
      <c r="I58" s="2"/>
      <c r="J58" s="2"/>
      <c r="K58" s="2"/>
      <c r="L58" s="2"/>
      <c r="M58" s="2"/>
      <c r="N58" s="69"/>
      <c r="O58" s="69"/>
    </row>
    <row r="59" spans="1:15" x14ac:dyDescent="0.2">
      <c r="A59" s="2" t="s">
        <v>424</v>
      </c>
      <c r="B59" s="2"/>
      <c r="C59" s="2"/>
      <c r="D59" s="2"/>
      <c r="E59" s="2"/>
      <c r="F59" s="2"/>
      <c r="G59" s="14"/>
      <c r="H59" s="2"/>
      <c r="I59" s="2"/>
      <c r="J59" s="2"/>
      <c r="K59" s="2"/>
      <c r="L59" s="2"/>
      <c r="M59" s="2"/>
      <c r="N59" s="69"/>
      <c r="O59" s="69"/>
    </row>
    <row r="60" spans="1:15" x14ac:dyDescent="0.2">
      <c r="A60" s="2" t="s">
        <v>744</v>
      </c>
      <c r="B60" s="2"/>
      <c r="C60" s="2"/>
      <c r="D60" s="2"/>
      <c r="E60" s="2"/>
      <c r="F60" s="2"/>
      <c r="G60" s="14"/>
      <c r="H60" s="2"/>
      <c r="I60" s="2"/>
      <c r="J60" s="2"/>
      <c r="K60" s="2"/>
      <c r="L60" s="2"/>
      <c r="M60" s="2"/>
      <c r="N60" s="69"/>
      <c r="O60" s="69"/>
    </row>
    <row r="61" spans="1:15" x14ac:dyDescent="0.2">
      <c r="A61" s="79" t="s">
        <v>741</v>
      </c>
      <c r="B61" s="2"/>
      <c r="C61" s="2"/>
      <c r="D61" s="2"/>
      <c r="E61" s="2"/>
      <c r="F61" s="2"/>
      <c r="G61" s="14"/>
      <c r="H61" s="2"/>
      <c r="I61" s="2"/>
      <c r="J61" s="2"/>
      <c r="K61" s="2"/>
      <c r="L61" s="2"/>
      <c r="M61" s="2"/>
      <c r="N61" s="69"/>
      <c r="O61" s="69"/>
    </row>
    <row r="62" spans="1:15" x14ac:dyDescent="0.2">
      <c r="A62" s="2" t="s">
        <v>742</v>
      </c>
      <c r="B62" s="2"/>
      <c r="C62" s="2"/>
      <c r="D62" s="2"/>
      <c r="E62" s="2"/>
      <c r="F62" s="2"/>
      <c r="G62" s="14"/>
      <c r="H62" s="2"/>
      <c r="I62" s="2"/>
      <c r="J62" s="2"/>
      <c r="K62" s="2"/>
      <c r="L62" s="2"/>
      <c r="M62" s="2"/>
      <c r="N62" s="69"/>
      <c r="O62" s="69"/>
    </row>
    <row r="63" spans="1:15" ht="13.5" x14ac:dyDescent="0.2">
      <c r="A63" s="12" t="s">
        <v>743</v>
      </c>
      <c r="B63" s="12"/>
      <c r="C63" s="12"/>
      <c r="D63" s="12"/>
      <c r="E63" s="184">
        <v>2996</v>
      </c>
      <c r="F63" s="183" t="s">
        <v>125</v>
      </c>
      <c r="G63" s="18">
        <v>3130</v>
      </c>
      <c r="H63" s="183" t="s">
        <v>125</v>
      </c>
      <c r="I63" s="18">
        <v>3308</v>
      </c>
      <c r="J63" s="183" t="s">
        <v>125</v>
      </c>
      <c r="K63" s="184">
        <v>3533</v>
      </c>
      <c r="L63" s="12"/>
      <c r="M63" s="184" t="s">
        <v>558</v>
      </c>
      <c r="N63" s="69"/>
      <c r="O63" s="69"/>
    </row>
    <row r="64" spans="1:15" x14ac:dyDescent="0.2">
      <c r="A64" s="2"/>
      <c r="B64" s="2"/>
      <c r="C64" s="2"/>
      <c r="D64" s="2"/>
      <c r="E64" s="2"/>
      <c r="F64" s="2"/>
      <c r="G64" s="2"/>
      <c r="H64" s="2"/>
      <c r="I64" s="2"/>
      <c r="J64" s="2"/>
      <c r="K64" s="2"/>
      <c r="L64" s="2"/>
      <c r="M64" s="2"/>
      <c r="N64" s="69"/>
      <c r="O64" s="69"/>
    </row>
    <row r="65" spans="1:15" ht="13.5" x14ac:dyDescent="0.2">
      <c r="A65" s="19" t="s">
        <v>745</v>
      </c>
      <c r="B65" s="2"/>
      <c r="C65" s="2"/>
      <c r="D65" s="2"/>
      <c r="E65" s="2"/>
      <c r="F65" s="2"/>
      <c r="G65" s="2"/>
      <c r="H65" s="2"/>
      <c r="I65" s="2"/>
      <c r="J65" s="2"/>
      <c r="K65" s="2"/>
      <c r="L65" s="2"/>
      <c r="M65" s="2"/>
      <c r="N65" s="69"/>
      <c r="O65" s="69"/>
    </row>
    <row r="66" spans="1:15" ht="13.5" x14ac:dyDescent="0.2">
      <c r="A66" s="175" t="s">
        <v>735</v>
      </c>
      <c r="B66" s="2"/>
      <c r="C66" s="2"/>
      <c r="D66" s="2"/>
      <c r="E66" s="2"/>
      <c r="F66" s="2"/>
      <c r="G66" s="2"/>
      <c r="H66" s="2"/>
      <c r="I66" s="2"/>
      <c r="J66" s="2"/>
      <c r="K66" s="2"/>
      <c r="L66" s="2"/>
      <c r="M66" s="2"/>
      <c r="N66" s="69"/>
      <c r="O66" s="69"/>
    </row>
    <row r="67" spans="1:15" x14ac:dyDescent="0.2">
      <c r="A67" s="69"/>
      <c r="B67" s="69"/>
      <c r="C67" s="69"/>
      <c r="D67" s="69"/>
      <c r="E67" s="69"/>
      <c r="F67" s="69"/>
      <c r="G67" s="69"/>
      <c r="H67" s="69"/>
      <c r="I67" s="69"/>
      <c r="J67" s="69"/>
      <c r="K67" s="69"/>
      <c r="L67" s="69"/>
      <c r="M67" s="69"/>
      <c r="N67" s="69"/>
      <c r="O67" s="69"/>
    </row>
    <row r="68" spans="1:15" x14ac:dyDescent="0.2">
      <c r="A68" s="69"/>
      <c r="B68" s="69"/>
      <c r="C68" s="69"/>
      <c r="D68" s="69"/>
      <c r="E68" s="69"/>
      <c r="F68" s="69"/>
      <c r="G68" s="69"/>
      <c r="H68" s="69"/>
      <c r="I68" s="69"/>
      <c r="J68" s="69"/>
      <c r="K68" s="69"/>
      <c r="L68" s="69"/>
      <c r="M68" s="69"/>
      <c r="N68" s="69"/>
      <c r="O68" s="69"/>
    </row>
    <row r="69" spans="1:15" x14ac:dyDescent="0.2">
      <c r="A69" s="69"/>
      <c r="B69" s="69"/>
      <c r="C69" s="69"/>
      <c r="D69" s="69"/>
      <c r="E69" s="69"/>
      <c r="F69" s="69"/>
      <c r="G69" s="69"/>
      <c r="H69" s="69"/>
      <c r="I69" s="69"/>
      <c r="J69" s="69"/>
      <c r="K69" s="69"/>
      <c r="L69" s="69"/>
      <c r="M69" s="69"/>
      <c r="N69" s="69"/>
      <c r="O69" s="69"/>
    </row>
  </sheetData>
  <pageMargins left="0.70866141732283472" right="0.70866141732283472" top="0.74803149606299213" bottom="0.74803149606299213" header="0.31496062992125984" footer="0.31496062992125984"/>
  <pageSetup paperSize="9" orientation="portrait" r:id="rId1"/>
  <rowBreaks count="1" manualBreakCount="1">
    <brk id="51" max="16383"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7"/>
  <sheetViews>
    <sheetView showGridLines="0" zoomScaleNormal="100" zoomScaleSheetLayoutView="100" workbookViewId="0">
      <selection activeCell="M1" sqref="M1"/>
    </sheetView>
  </sheetViews>
  <sheetFormatPr defaultRowHeight="12.75" x14ac:dyDescent="0.2"/>
  <cols>
    <col min="1" max="1" width="9.7109375" style="63" customWidth="1"/>
    <col min="2" max="2" width="10.7109375" style="63" customWidth="1"/>
    <col min="3" max="3" width="1.140625" style="63" customWidth="1"/>
    <col min="4" max="4" width="12.85546875" style="63" customWidth="1"/>
    <col min="5" max="5" width="1.140625" style="63" customWidth="1"/>
    <col min="6" max="6" width="11.85546875" style="63" bestFit="1" customWidth="1"/>
    <col min="7" max="7" width="1.140625" style="63" customWidth="1"/>
    <col min="8" max="8" width="8.7109375" style="63" customWidth="1"/>
    <col min="9" max="9" width="1.140625" style="63" bestFit="1" customWidth="1"/>
    <col min="10" max="10" width="9.28515625" style="63" customWidth="1"/>
    <col min="11" max="11" width="1.140625" style="63" customWidth="1"/>
    <col min="12" max="12" width="9" style="63" customWidth="1"/>
    <col min="13" max="13" width="1.140625" style="63" customWidth="1"/>
    <col min="14" max="14" width="9.85546875" style="63" customWidth="1"/>
    <col min="15" max="15" width="1.7109375" style="63" customWidth="1"/>
    <col min="16" max="16384" width="9.140625" style="63"/>
  </cols>
  <sheetData>
    <row r="1" spans="1:15" s="62" customFormat="1" ht="12.75" customHeight="1" x14ac:dyDescent="0.2">
      <c r="A1" s="1" t="s">
        <v>425</v>
      </c>
      <c r="B1" s="1" t="s">
        <v>691</v>
      </c>
      <c r="C1" s="1"/>
      <c r="D1" s="1"/>
      <c r="E1" s="1"/>
      <c r="F1" s="1"/>
      <c r="G1" s="1"/>
      <c r="H1" s="1"/>
      <c r="I1" s="1"/>
      <c r="J1" s="1"/>
      <c r="K1" s="1"/>
      <c r="L1" s="1"/>
      <c r="M1" s="1"/>
      <c r="N1" s="1"/>
      <c r="O1" s="1"/>
    </row>
    <row r="2" spans="1:15" ht="12.75" customHeight="1" x14ac:dyDescent="0.2">
      <c r="A2" s="3"/>
      <c r="B2" s="3" t="s">
        <v>712</v>
      </c>
      <c r="C2" s="3"/>
      <c r="D2" s="3"/>
      <c r="E2" s="3"/>
      <c r="F2" s="3"/>
      <c r="G2" s="3"/>
      <c r="H2" s="3"/>
      <c r="I2" s="3"/>
      <c r="J2" s="3"/>
      <c r="K2" s="3"/>
      <c r="L2" s="3"/>
      <c r="M2" s="3"/>
      <c r="N2" s="3"/>
      <c r="O2" s="3"/>
    </row>
    <row r="3" spans="1:15" ht="12.75" customHeight="1" x14ac:dyDescent="0.2">
      <c r="A3" s="11"/>
      <c r="B3" s="11"/>
      <c r="C3" s="11"/>
      <c r="D3" s="11"/>
      <c r="E3" s="11"/>
      <c r="F3" s="11"/>
      <c r="G3" s="11"/>
      <c r="H3" s="11"/>
      <c r="I3" s="11"/>
      <c r="J3" s="11"/>
      <c r="K3" s="11"/>
      <c r="L3" s="11"/>
      <c r="M3" s="11"/>
      <c r="N3" s="11"/>
      <c r="O3" s="11"/>
    </row>
    <row r="4" spans="1:15" s="69" customFormat="1" ht="12.75" customHeight="1" x14ac:dyDescent="0.2">
      <c r="A4" s="2" t="s">
        <v>1</v>
      </c>
      <c r="B4" s="2" t="s">
        <v>426</v>
      </c>
      <c r="C4" s="2"/>
      <c r="D4" s="2" t="s">
        <v>655</v>
      </c>
      <c r="E4" s="2"/>
      <c r="F4" s="2" t="s">
        <v>427</v>
      </c>
      <c r="G4" s="2"/>
      <c r="H4" s="2" t="s">
        <v>428</v>
      </c>
      <c r="I4" s="2"/>
      <c r="J4" s="2" t="s">
        <v>116</v>
      </c>
      <c r="K4" s="2"/>
      <c r="L4" s="2"/>
      <c r="M4" s="2"/>
      <c r="N4" s="2"/>
      <c r="O4" s="2"/>
    </row>
    <row r="5" spans="1:15" s="69" customFormat="1" ht="12.75" customHeight="1" x14ac:dyDescent="0.2">
      <c r="A5" s="2" t="s">
        <v>3</v>
      </c>
      <c r="B5" s="13" t="s">
        <v>429</v>
      </c>
      <c r="C5" s="13"/>
      <c r="D5" s="13" t="s">
        <v>430</v>
      </c>
      <c r="E5" s="13"/>
      <c r="F5" s="13" t="s">
        <v>429</v>
      </c>
      <c r="G5" s="13"/>
      <c r="H5" s="13" t="s">
        <v>431</v>
      </c>
      <c r="I5" s="13"/>
      <c r="J5" s="12" t="s">
        <v>656</v>
      </c>
      <c r="K5" s="12"/>
      <c r="L5" s="12"/>
      <c r="M5" s="12"/>
      <c r="N5" s="12"/>
      <c r="O5" s="12"/>
    </row>
    <row r="6" spans="1:15" s="69" customFormat="1" ht="12.75" customHeight="1" x14ac:dyDescent="0.2">
      <c r="A6" s="2"/>
      <c r="B6" s="2"/>
      <c r="C6" s="2"/>
      <c r="D6" s="2" t="s">
        <v>432</v>
      </c>
      <c r="E6" s="2"/>
      <c r="F6" s="2" t="s">
        <v>433</v>
      </c>
      <c r="G6" s="2"/>
      <c r="H6" s="2" t="s">
        <v>657</v>
      </c>
      <c r="I6" s="2"/>
      <c r="J6" s="2" t="s">
        <v>434</v>
      </c>
      <c r="K6" s="2"/>
      <c r="L6" s="2" t="s">
        <v>435</v>
      </c>
      <c r="M6" s="2"/>
      <c r="N6" s="2" t="s">
        <v>436</v>
      </c>
      <c r="O6" s="2"/>
    </row>
    <row r="7" spans="1:15" s="69" customFormat="1" ht="12.75" customHeight="1" x14ac:dyDescent="0.2">
      <c r="A7" s="2"/>
      <c r="B7" s="2"/>
      <c r="C7" s="2"/>
      <c r="D7" s="2"/>
      <c r="E7" s="2"/>
      <c r="F7" s="2"/>
      <c r="G7" s="2"/>
      <c r="H7" s="2"/>
      <c r="I7" s="2"/>
      <c r="J7" s="2" t="s">
        <v>437</v>
      </c>
      <c r="K7" s="2"/>
      <c r="L7" s="2" t="s">
        <v>438</v>
      </c>
      <c r="M7" s="2"/>
      <c r="N7" s="2" t="s">
        <v>439</v>
      </c>
      <c r="O7" s="2"/>
    </row>
    <row r="8" spans="1:15" s="69" customFormat="1" ht="12.75" customHeight="1" x14ac:dyDescent="0.2">
      <c r="A8" s="2"/>
      <c r="B8" s="13"/>
      <c r="C8" s="13"/>
      <c r="D8" s="13"/>
      <c r="E8" s="2"/>
      <c r="F8" s="2"/>
      <c r="G8" s="2"/>
      <c r="H8" s="2"/>
      <c r="I8" s="2"/>
      <c r="J8" s="13"/>
      <c r="K8" s="13"/>
      <c r="L8" s="13"/>
      <c r="M8" s="13"/>
      <c r="N8" s="2" t="s">
        <v>440</v>
      </c>
      <c r="O8" s="2"/>
    </row>
    <row r="9" spans="1:15" s="69" customFormat="1" ht="12.75" customHeight="1" x14ac:dyDescent="0.2">
      <c r="A9" s="12"/>
      <c r="B9" s="12"/>
      <c r="C9" s="12"/>
      <c r="D9" s="12"/>
      <c r="E9" s="12"/>
      <c r="F9" s="12"/>
      <c r="G9" s="12"/>
      <c r="H9" s="12"/>
      <c r="I9" s="12"/>
      <c r="J9" s="12"/>
      <c r="K9" s="12"/>
      <c r="L9" s="12"/>
      <c r="M9" s="12"/>
      <c r="N9" s="12" t="s">
        <v>441</v>
      </c>
      <c r="O9" s="12"/>
    </row>
    <row r="10" spans="1:15" s="69" customFormat="1" ht="12.75" customHeight="1" x14ac:dyDescent="0.2">
      <c r="A10" s="2"/>
      <c r="B10" s="2"/>
      <c r="C10" s="2"/>
      <c r="D10" s="2"/>
      <c r="E10" s="2"/>
      <c r="F10" s="2"/>
      <c r="G10" s="2"/>
      <c r="H10" s="2"/>
      <c r="I10" s="2"/>
      <c r="J10" s="2"/>
      <c r="K10" s="2"/>
      <c r="L10" s="2"/>
      <c r="M10" s="2"/>
      <c r="N10" s="2"/>
      <c r="O10" s="2"/>
    </row>
    <row r="11" spans="1:15" s="69" customFormat="1" ht="12.75" customHeight="1" x14ac:dyDescent="0.2">
      <c r="A11" s="142">
        <v>1975</v>
      </c>
      <c r="B11" s="14">
        <v>534</v>
      </c>
      <c r="C11" s="2"/>
      <c r="D11" s="14">
        <v>697000</v>
      </c>
      <c r="E11" s="14"/>
      <c r="F11" s="14">
        <v>59</v>
      </c>
      <c r="G11" s="14"/>
      <c r="H11" s="185">
        <v>8.6999999999999993</v>
      </c>
      <c r="I11" s="14"/>
      <c r="J11" s="14">
        <v>19370</v>
      </c>
      <c r="K11" s="14"/>
      <c r="L11" s="14">
        <v>2900</v>
      </c>
      <c r="M11" s="14"/>
      <c r="N11" s="14">
        <v>84790</v>
      </c>
      <c r="O11" s="2"/>
    </row>
    <row r="12" spans="1:15" s="69" customFormat="1" ht="12.75" customHeight="1" x14ac:dyDescent="0.2">
      <c r="A12" s="142">
        <v>1976</v>
      </c>
      <c r="B12" s="14">
        <v>576</v>
      </c>
      <c r="C12" s="2"/>
      <c r="D12" s="14">
        <v>764000</v>
      </c>
      <c r="E12" s="14"/>
      <c r="F12" s="14">
        <v>60</v>
      </c>
      <c r="G12" s="14"/>
      <c r="H12" s="185">
        <v>9.3000000000000007</v>
      </c>
      <c r="I12" s="14"/>
      <c r="J12" s="14">
        <v>21540</v>
      </c>
      <c r="K12" s="14"/>
      <c r="L12" s="14">
        <v>3030</v>
      </c>
      <c r="M12" s="14"/>
      <c r="N12" s="14">
        <v>93260</v>
      </c>
      <c r="O12" s="2"/>
    </row>
    <row r="13" spans="1:15" s="69" customFormat="1" ht="12.75" customHeight="1" x14ac:dyDescent="0.2">
      <c r="A13" s="142">
        <v>1977</v>
      </c>
      <c r="B13" s="14">
        <v>610</v>
      </c>
      <c r="C13" s="2"/>
      <c r="D13" s="14">
        <v>818000</v>
      </c>
      <c r="E13" s="14"/>
      <c r="F13" s="14">
        <v>61</v>
      </c>
      <c r="G13" s="14"/>
      <c r="H13" s="185">
        <v>10</v>
      </c>
      <c r="I13" s="14"/>
      <c r="J13" s="14">
        <v>23630</v>
      </c>
      <c r="K13" s="14"/>
      <c r="L13" s="14">
        <v>3180</v>
      </c>
      <c r="M13" s="14"/>
      <c r="N13" s="14">
        <v>100440</v>
      </c>
      <c r="O13" s="2"/>
    </row>
    <row r="14" spans="1:15" s="69" customFormat="1" ht="12.75" customHeight="1" x14ac:dyDescent="0.2">
      <c r="A14" s="142">
        <v>1978</v>
      </c>
      <c r="B14" s="14">
        <v>679</v>
      </c>
      <c r="C14" s="2"/>
      <c r="D14" s="14">
        <v>936000</v>
      </c>
      <c r="E14" s="14"/>
      <c r="F14" s="14">
        <v>65</v>
      </c>
      <c r="G14" s="14"/>
      <c r="H14" s="185">
        <v>10.6</v>
      </c>
      <c r="I14" s="14"/>
      <c r="J14" s="14">
        <v>25940</v>
      </c>
      <c r="K14" s="14"/>
      <c r="L14" s="14">
        <v>3270</v>
      </c>
      <c r="M14" s="14"/>
      <c r="N14" s="14">
        <v>113540</v>
      </c>
      <c r="O14" s="2"/>
    </row>
    <row r="15" spans="1:15" s="69" customFormat="1" ht="12.75" customHeight="1" x14ac:dyDescent="0.2">
      <c r="A15" s="142">
        <v>1979</v>
      </c>
      <c r="B15" s="14">
        <v>754</v>
      </c>
      <c r="C15" s="2"/>
      <c r="D15" s="14">
        <v>1060000</v>
      </c>
      <c r="E15" s="14"/>
      <c r="F15" s="14">
        <v>66</v>
      </c>
      <c r="G15" s="14"/>
      <c r="H15" s="185">
        <v>11</v>
      </c>
      <c r="I15" s="14"/>
      <c r="J15" s="14">
        <v>28010</v>
      </c>
      <c r="K15" s="14"/>
      <c r="L15" s="14">
        <v>3430</v>
      </c>
      <c r="M15" s="14"/>
      <c r="N15" s="14">
        <v>126870</v>
      </c>
      <c r="O15" s="2"/>
    </row>
    <row r="16" spans="1:15" s="69" customFormat="1" ht="12.75" customHeight="1" x14ac:dyDescent="0.2">
      <c r="A16" s="142">
        <v>1980</v>
      </c>
      <c r="B16" s="14">
        <v>748</v>
      </c>
      <c r="C16" s="2"/>
      <c r="D16" s="14">
        <v>1089000</v>
      </c>
      <c r="E16" s="14"/>
      <c r="F16" s="14">
        <v>63</v>
      </c>
      <c r="G16" s="14"/>
      <c r="H16" s="185">
        <v>11.1</v>
      </c>
      <c r="I16" s="14"/>
      <c r="J16" s="14">
        <v>29380</v>
      </c>
      <c r="K16" s="14"/>
      <c r="L16" s="14">
        <v>3680</v>
      </c>
      <c r="M16" s="14"/>
      <c r="N16" s="14">
        <v>130980</v>
      </c>
      <c r="O16" s="2"/>
    </row>
    <row r="17" spans="1:15" s="69" customFormat="1" ht="12.75" customHeight="1" x14ac:dyDescent="0.2">
      <c r="A17" s="142">
        <v>1981</v>
      </c>
      <c r="B17" s="14">
        <v>752</v>
      </c>
      <c r="C17" s="2"/>
      <c r="D17" s="14">
        <v>1119000</v>
      </c>
      <c r="E17" s="14"/>
      <c r="F17" s="14">
        <v>64</v>
      </c>
      <c r="G17" s="14"/>
      <c r="H17" s="185">
        <v>10.9</v>
      </c>
      <c r="I17" s="14"/>
      <c r="J17" s="14">
        <v>30880</v>
      </c>
      <c r="K17" s="14"/>
      <c r="L17" s="14">
        <v>3790</v>
      </c>
      <c r="M17" s="14"/>
      <c r="N17" s="14">
        <v>135490</v>
      </c>
      <c r="O17" s="2"/>
    </row>
    <row r="18" spans="1:15" s="69" customFormat="1" ht="12.75" customHeight="1" x14ac:dyDescent="0.2">
      <c r="A18" s="142">
        <v>1982</v>
      </c>
      <c r="B18" s="14">
        <v>766</v>
      </c>
      <c r="C18" s="2"/>
      <c r="D18" s="14">
        <v>1142000</v>
      </c>
      <c r="E18" s="14"/>
      <c r="F18" s="14">
        <v>64</v>
      </c>
      <c r="G18" s="14"/>
      <c r="H18" s="185">
        <v>11.6</v>
      </c>
      <c r="I18" s="14"/>
      <c r="J18" s="14">
        <v>31540</v>
      </c>
      <c r="K18" s="14"/>
      <c r="L18" s="14">
        <v>3870</v>
      </c>
      <c r="M18" s="14"/>
      <c r="N18" s="14">
        <v>138460</v>
      </c>
      <c r="O18" s="2"/>
    </row>
    <row r="19" spans="1:15" s="69" customFormat="1" ht="12.75" customHeight="1" x14ac:dyDescent="0.2">
      <c r="A19" s="142">
        <v>1983</v>
      </c>
      <c r="B19" s="14">
        <v>798</v>
      </c>
      <c r="C19" s="2"/>
      <c r="D19" s="14">
        <v>1190000</v>
      </c>
      <c r="E19" s="14"/>
      <c r="F19" s="14">
        <v>64</v>
      </c>
      <c r="G19" s="14"/>
      <c r="H19" s="185">
        <v>12.3</v>
      </c>
      <c r="I19" s="14"/>
      <c r="J19" s="14">
        <v>35110</v>
      </c>
      <c r="K19" s="14"/>
      <c r="L19" s="14">
        <v>4000</v>
      </c>
      <c r="M19" s="14"/>
      <c r="N19" s="14">
        <v>146390</v>
      </c>
      <c r="O19" s="2"/>
    </row>
    <row r="20" spans="1:15" s="69" customFormat="1" ht="12.75" customHeight="1" x14ac:dyDescent="0.2">
      <c r="A20" s="142">
        <v>1984</v>
      </c>
      <c r="B20" s="14">
        <v>848</v>
      </c>
      <c r="C20" s="2"/>
      <c r="D20" s="14">
        <v>1278000</v>
      </c>
      <c r="E20" s="14"/>
      <c r="F20" s="14">
        <v>65</v>
      </c>
      <c r="G20" s="14"/>
      <c r="H20" s="185">
        <v>13.4</v>
      </c>
      <c r="I20" s="14"/>
      <c r="J20" s="14">
        <v>39670</v>
      </c>
      <c r="K20" s="14"/>
      <c r="L20" s="14">
        <v>4310</v>
      </c>
      <c r="M20" s="14"/>
      <c r="N20" s="14">
        <v>159200</v>
      </c>
      <c r="O20" s="2"/>
    </row>
    <row r="21" spans="1:15" s="69" customFormat="1" ht="12.75" customHeight="1" x14ac:dyDescent="0.2">
      <c r="A21" s="142">
        <v>1985</v>
      </c>
      <c r="B21" s="14">
        <v>899</v>
      </c>
      <c r="C21" s="2"/>
      <c r="D21" s="14">
        <v>1367000</v>
      </c>
      <c r="E21" s="14"/>
      <c r="F21" s="14">
        <v>66</v>
      </c>
      <c r="G21" s="14"/>
      <c r="H21" s="185">
        <v>13.7</v>
      </c>
      <c r="I21" s="14"/>
      <c r="J21" s="14">
        <v>39840</v>
      </c>
      <c r="K21" s="14"/>
      <c r="L21" s="14">
        <v>4400</v>
      </c>
      <c r="M21" s="14"/>
      <c r="N21" s="14">
        <v>167690</v>
      </c>
      <c r="O21" s="2"/>
    </row>
    <row r="22" spans="1:15" s="69" customFormat="1" ht="12.75" customHeight="1" x14ac:dyDescent="0.2">
      <c r="A22" s="142">
        <v>1986</v>
      </c>
      <c r="B22" s="14">
        <v>960</v>
      </c>
      <c r="C22" s="2"/>
      <c r="D22" s="169">
        <v>1452000</v>
      </c>
      <c r="E22" s="14"/>
      <c r="F22" s="14">
        <v>65</v>
      </c>
      <c r="G22" s="14"/>
      <c r="H22" s="185">
        <v>14.7</v>
      </c>
      <c r="I22" s="14"/>
      <c r="J22" s="14">
        <v>43190</v>
      </c>
      <c r="K22" s="14"/>
      <c r="L22" s="14">
        <v>4540</v>
      </c>
      <c r="M22" s="14"/>
      <c r="N22" s="14">
        <v>178800</v>
      </c>
      <c r="O22" s="2"/>
    </row>
    <row r="23" spans="1:15" s="69" customFormat="1" ht="12.75" customHeight="1" x14ac:dyDescent="0.2">
      <c r="A23" s="142">
        <v>1987</v>
      </c>
      <c r="B23" s="14">
        <v>1028</v>
      </c>
      <c r="C23" s="2"/>
      <c r="D23" s="14">
        <v>1589000</v>
      </c>
      <c r="E23" s="14"/>
      <c r="F23" s="14">
        <v>67</v>
      </c>
      <c r="G23" s="14"/>
      <c r="H23" s="185">
        <v>16.100000000000001</v>
      </c>
      <c r="I23" s="14"/>
      <c r="J23" s="14">
        <v>48320</v>
      </c>
      <c r="K23" s="14"/>
      <c r="L23" s="14">
        <v>4700</v>
      </c>
      <c r="M23" s="14"/>
      <c r="N23" s="14">
        <v>196460</v>
      </c>
      <c r="O23" s="2"/>
    </row>
    <row r="24" spans="1:15" s="69" customFormat="1" ht="12.75" customHeight="1" x14ac:dyDescent="0.2">
      <c r="A24" s="142">
        <v>1988</v>
      </c>
      <c r="B24" s="14">
        <v>1082</v>
      </c>
      <c r="C24" s="2"/>
      <c r="D24" s="14">
        <v>1705000</v>
      </c>
      <c r="E24" s="14"/>
      <c r="F24" s="14">
        <v>68</v>
      </c>
      <c r="G24" s="14"/>
      <c r="H24" s="185">
        <v>17.2</v>
      </c>
      <c r="I24" s="14"/>
      <c r="J24" s="14">
        <v>53270</v>
      </c>
      <c r="K24" s="14"/>
      <c r="L24" s="14">
        <v>4830</v>
      </c>
      <c r="M24" s="14"/>
      <c r="N24" s="14">
        <v>212110</v>
      </c>
      <c r="O24" s="2"/>
    </row>
    <row r="25" spans="1:15" s="69" customFormat="1" ht="12.75" customHeight="1" x14ac:dyDescent="0.2">
      <c r="A25" s="142">
        <v>1989</v>
      </c>
      <c r="B25" s="14">
        <v>1109</v>
      </c>
      <c r="C25" s="2"/>
      <c r="D25" s="14">
        <v>1774000</v>
      </c>
      <c r="E25" s="14"/>
      <c r="F25" s="14">
        <v>68</v>
      </c>
      <c r="G25" s="14"/>
      <c r="H25" s="185">
        <v>18.100000000000001</v>
      </c>
      <c r="I25" s="14"/>
      <c r="J25" s="14">
        <v>57150</v>
      </c>
      <c r="K25" s="14"/>
      <c r="L25" s="14">
        <v>5060</v>
      </c>
      <c r="M25" s="14"/>
      <c r="N25" s="14">
        <v>222980</v>
      </c>
      <c r="O25" s="2"/>
    </row>
    <row r="26" spans="1:15" s="69" customFormat="1" ht="12.75" customHeight="1" x14ac:dyDescent="0.2">
      <c r="A26" s="142">
        <v>1990</v>
      </c>
      <c r="B26" s="14">
        <v>1165</v>
      </c>
      <c r="C26" s="2"/>
      <c r="D26" s="14">
        <v>1894000</v>
      </c>
      <c r="E26" s="14"/>
      <c r="F26" s="14">
        <v>68</v>
      </c>
      <c r="G26" s="14"/>
      <c r="H26" s="185">
        <v>18.399999999999999</v>
      </c>
      <c r="I26" s="14"/>
      <c r="J26" s="14">
        <v>58800</v>
      </c>
      <c r="K26" s="14"/>
      <c r="L26" s="14">
        <v>5330</v>
      </c>
      <c r="M26" s="14"/>
      <c r="N26" s="14">
        <v>235220</v>
      </c>
      <c r="O26" s="175"/>
    </row>
    <row r="27" spans="1:15" s="69" customFormat="1" ht="12.75" customHeight="1" x14ac:dyDescent="0.2">
      <c r="A27" s="142">
        <v>1991</v>
      </c>
      <c r="B27" s="14">
        <v>1135</v>
      </c>
      <c r="C27" s="2"/>
      <c r="D27" s="14">
        <v>1845000</v>
      </c>
      <c r="E27" s="14"/>
      <c r="F27" s="14">
        <v>68</v>
      </c>
      <c r="G27" s="175"/>
      <c r="H27" s="185">
        <v>17.5</v>
      </c>
      <c r="I27" s="14"/>
      <c r="J27" s="14">
        <v>58560</v>
      </c>
      <c r="K27" s="14"/>
      <c r="L27" s="14">
        <v>5070</v>
      </c>
      <c r="M27" s="14"/>
      <c r="N27" s="14">
        <v>230720</v>
      </c>
      <c r="O27" s="2"/>
    </row>
    <row r="28" spans="1:15" s="69" customFormat="1" ht="12.75" customHeight="1" x14ac:dyDescent="0.2">
      <c r="A28" s="142">
        <v>1992</v>
      </c>
      <c r="B28" s="14">
        <v>1146</v>
      </c>
      <c r="C28" s="2"/>
      <c r="D28" s="14">
        <v>1929000</v>
      </c>
      <c r="E28" s="14"/>
      <c r="F28" s="14">
        <v>66</v>
      </c>
      <c r="G28" s="14"/>
      <c r="H28" s="185">
        <v>17.600000000000001</v>
      </c>
      <c r="I28" s="14"/>
      <c r="J28" s="14">
        <v>62640</v>
      </c>
      <c r="K28" s="14"/>
      <c r="L28" s="14">
        <v>5130</v>
      </c>
      <c r="M28" s="14"/>
      <c r="N28" s="14">
        <v>242140</v>
      </c>
      <c r="O28" s="2"/>
    </row>
    <row r="29" spans="1:15" s="69" customFormat="1" ht="12.75" customHeight="1" x14ac:dyDescent="0.2">
      <c r="A29" s="142">
        <v>1993</v>
      </c>
      <c r="B29" s="14">
        <v>1142</v>
      </c>
      <c r="C29" s="2"/>
      <c r="D29" s="14">
        <v>1949000</v>
      </c>
      <c r="E29" s="14"/>
      <c r="F29" s="14">
        <v>65</v>
      </c>
      <c r="G29" s="14"/>
      <c r="H29" s="185">
        <v>18.100000000000001</v>
      </c>
      <c r="I29" s="14"/>
      <c r="J29" s="14">
        <v>68450</v>
      </c>
      <c r="K29" s="14"/>
      <c r="L29" s="14">
        <v>5230</v>
      </c>
      <c r="M29" s="14"/>
      <c r="N29" s="14">
        <v>250630</v>
      </c>
      <c r="O29" s="2"/>
    </row>
    <row r="30" spans="1:15" s="69" customFormat="1" ht="12.75" customHeight="1" x14ac:dyDescent="0.2">
      <c r="A30" s="142">
        <v>1994</v>
      </c>
      <c r="B30" s="14">
        <v>1233</v>
      </c>
      <c r="C30" s="2"/>
      <c r="D30" s="14">
        <v>2100000</v>
      </c>
      <c r="E30" s="14"/>
      <c r="F30" s="14">
        <v>66</v>
      </c>
      <c r="G30" s="14"/>
      <c r="H30" s="185">
        <v>20.5</v>
      </c>
      <c r="I30" s="14"/>
      <c r="J30" s="14">
        <v>77220</v>
      </c>
      <c r="K30" s="14"/>
      <c r="L30" s="14">
        <v>5410</v>
      </c>
      <c r="M30" s="14"/>
      <c r="N30" s="14">
        <v>273420</v>
      </c>
      <c r="O30" s="2"/>
    </row>
    <row r="31" spans="1:15" s="69" customFormat="1" ht="12.75" customHeight="1" x14ac:dyDescent="0.2">
      <c r="A31" s="142">
        <v>1995</v>
      </c>
      <c r="B31" s="14">
        <v>1304</v>
      </c>
      <c r="C31" s="2"/>
      <c r="D31" s="14">
        <v>2248000</v>
      </c>
      <c r="E31" s="14"/>
      <c r="F31" s="14">
        <v>67</v>
      </c>
      <c r="G31" s="14"/>
      <c r="H31" s="185">
        <v>22.2</v>
      </c>
      <c r="I31" s="14"/>
      <c r="J31" s="14">
        <v>83130</v>
      </c>
      <c r="K31" s="14"/>
      <c r="L31" s="14">
        <v>5630</v>
      </c>
      <c r="M31" s="14"/>
      <c r="N31" s="14">
        <v>293930</v>
      </c>
      <c r="O31" s="2"/>
    </row>
    <row r="32" spans="1:15" s="69" customFormat="1" ht="12.75" customHeight="1" x14ac:dyDescent="0.2">
      <c r="A32" s="142">
        <v>1996</v>
      </c>
      <c r="B32" s="14">
        <v>1391</v>
      </c>
      <c r="C32" s="2"/>
      <c r="D32" s="14">
        <v>2432000</v>
      </c>
      <c r="E32" s="175"/>
      <c r="F32" s="14">
        <v>68</v>
      </c>
      <c r="G32" s="14"/>
      <c r="H32" s="185">
        <v>23.2</v>
      </c>
      <c r="I32" s="175"/>
      <c r="J32" s="14">
        <v>89200</v>
      </c>
      <c r="K32" s="175"/>
      <c r="L32" s="14">
        <v>5800</v>
      </c>
      <c r="M32" s="14"/>
      <c r="N32" s="14">
        <v>317150</v>
      </c>
      <c r="O32" s="175"/>
    </row>
    <row r="33" spans="1:15" s="69" customFormat="1" ht="12.75" customHeight="1" x14ac:dyDescent="0.2">
      <c r="A33" s="142">
        <v>1997</v>
      </c>
      <c r="B33" s="14">
        <v>1457</v>
      </c>
      <c r="C33" s="175"/>
      <c r="D33" s="14">
        <v>2573000</v>
      </c>
      <c r="E33" s="175"/>
      <c r="F33" s="14">
        <v>69</v>
      </c>
      <c r="G33" s="14"/>
      <c r="H33" s="185">
        <v>26.4</v>
      </c>
      <c r="I33" s="175"/>
      <c r="J33" s="14">
        <v>102880</v>
      </c>
      <c r="K33" s="175"/>
      <c r="L33" s="14">
        <v>5990</v>
      </c>
      <c r="M33" s="14"/>
      <c r="N33" s="14">
        <v>344190</v>
      </c>
      <c r="O33" s="175"/>
    </row>
    <row r="34" spans="1:15" s="69" customFormat="1" ht="12.75" customHeight="1" x14ac:dyDescent="0.2">
      <c r="A34" s="143">
        <v>1998</v>
      </c>
      <c r="B34" s="21">
        <v>1471</v>
      </c>
      <c r="C34" s="175"/>
      <c r="D34" s="15">
        <v>2627000</v>
      </c>
      <c r="E34" s="175"/>
      <c r="F34" s="15">
        <v>68</v>
      </c>
      <c r="G34" s="175"/>
      <c r="H34" s="186">
        <v>26.5</v>
      </c>
      <c r="I34" s="175"/>
      <c r="J34" s="15">
        <v>101770</v>
      </c>
      <c r="K34" s="175"/>
      <c r="L34" s="15">
        <v>5770</v>
      </c>
      <c r="M34" s="175"/>
      <c r="N34" s="15">
        <v>348470</v>
      </c>
      <c r="O34" s="175"/>
    </row>
    <row r="35" spans="1:15" s="69" customFormat="1" ht="12.75" customHeight="1" x14ac:dyDescent="0.2">
      <c r="A35" s="143">
        <v>1999</v>
      </c>
      <c r="B35" s="21">
        <v>1562</v>
      </c>
      <c r="C35" s="2"/>
      <c r="D35" s="15">
        <v>2797800</v>
      </c>
      <c r="E35" s="2"/>
      <c r="F35" s="15">
        <v>69</v>
      </c>
      <c r="G35" s="175"/>
      <c r="H35" s="186">
        <v>28.1</v>
      </c>
      <c r="I35" s="175"/>
      <c r="J35" s="15">
        <v>108660</v>
      </c>
      <c r="K35" s="2"/>
      <c r="L35" s="15">
        <v>5720</v>
      </c>
      <c r="M35" s="175"/>
      <c r="N35" s="15">
        <v>370420</v>
      </c>
      <c r="O35" s="175"/>
    </row>
    <row r="36" spans="1:15" s="69" customFormat="1" ht="12.75" customHeight="1" x14ac:dyDescent="0.2">
      <c r="A36" s="143">
        <v>2000</v>
      </c>
      <c r="B36" s="21">
        <v>1656</v>
      </c>
      <c r="C36" s="175"/>
      <c r="D36" s="15">
        <v>3017350</v>
      </c>
      <c r="E36" s="175"/>
      <c r="F36" s="15">
        <v>71</v>
      </c>
      <c r="G36" s="30"/>
      <c r="H36" s="186">
        <v>30.2</v>
      </c>
      <c r="I36" s="30"/>
      <c r="J36" s="15">
        <v>117960</v>
      </c>
      <c r="K36" s="175"/>
      <c r="L36" s="15">
        <v>6050</v>
      </c>
      <c r="M36" s="175"/>
      <c r="N36" s="15">
        <v>401170</v>
      </c>
      <c r="O36" s="175"/>
    </row>
    <row r="37" spans="1:15" s="69" customFormat="1" ht="12.75" customHeight="1" x14ac:dyDescent="0.2">
      <c r="A37" s="143">
        <v>2001</v>
      </c>
      <c r="B37" s="21">
        <v>1624</v>
      </c>
      <c r="C37" s="2"/>
      <c r="D37" s="15">
        <v>2929840</v>
      </c>
      <c r="E37" s="2"/>
      <c r="F37" s="15">
        <v>69</v>
      </c>
      <c r="G37" s="175"/>
      <c r="H37" s="186">
        <v>29</v>
      </c>
      <c r="I37" s="2"/>
      <c r="J37" s="15">
        <v>110700</v>
      </c>
      <c r="K37" s="2"/>
      <c r="L37" s="15">
        <v>5300</v>
      </c>
      <c r="M37" s="2"/>
      <c r="N37" s="15">
        <v>385450</v>
      </c>
      <c r="O37" s="175"/>
    </row>
    <row r="38" spans="1:15" s="69" customFormat="1" ht="12.75" customHeight="1" x14ac:dyDescent="0.2">
      <c r="A38" s="143">
        <v>2002</v>
      </c>
      <c r="B38" s="21">
        <v>1665</v>
      </c>
      <c r="C38" s="30"/>
      <c r="D38" s="15">
        <v>3025562</v>
      </c>
      <c r="E38" s="30"/>
      <c r="F38" s="15">
        <v>71</v>
      </c>
      <c r="G38" s="30"/>
      <c r="H38" s="186">
        <v>32.799999999999997</v>
      </c>
      <c r="I38" s="30"/>
      <c r="J38" s="15">
        <v>126695</v>
      </c>
      <c r="K38" s="30"/>
      <c r="L38" s="15">
        <v>4219</v>
      </c>
      <c r="M38" s="30"/>
      <c r="N38" s="15">
        <v>409413</v>
      </c>
      <c r="O38" s="30"/>
    </row>
    <row r="39" spans="1:15" s="69" customFormat="1" ht="12.75" customHeight="1" x14ac:dyDescent="0.2">
      <c r="A39" s="143">
        <v>2003</v>
      </c>
      <c r="B39" s="21">
        <v>1764</v>
      </c>
      <c r="C39" s="30"/>
      <c r="D39" s="15">
        <v>3130475</v>
      </c>
      <c r="E39" s="30"/>
      <c r="F39" s="15">
        <v>71</v>
      </c>
      <c r="G39" s="30"/>
      <c r="H39" s="186">
        <v>33.6</v>
      </c>
      <c r="I39" s="30"/>
      <c r="J39" s="15">
        <v>134379</v>
      </c>
      <c r="K39" s="30"/>
      <c r="L39" s="15">
        <v>4177</v>
      </c>
      <c r="M39" s="30"/>
      <c r="N39" s="15">
        <v>429921</v>
      </c>
      <c r="O39" s="30"/>
    </row>
    <row r="40" spans="1:15" s="69" customFormat="1" ht="12.75" customHeight="1" x14ac:dyDescent="0.2">
      <c r="A40" s="143">
        <v>2004</v>
      </c>
      <c r="B40" s="15">
        <v>1979</v>
      </c>
      <c r="C40" s="30"/>
      <c r="D40" s="15">
        <v>3608707</v>
      </c>
      <c r="E40" s="30"/>
      <c r="F40" s="13">
        <v>73</v>
      </c>
      <c r="G40" s="175"/>
      <c r="H40" s="13">
        <v>36.200000000000003</v>
      </c>
      <c r="I40" s="30"/>
      <c r="J40" s="15">
        <v>150482</v>
      </c>
      <c r="K40" s="30"/>
      <c r="L40" s="15">
        <v>4143</v>
      </c>
      <c r="M40" s="30"/>
      <c r="N40" s="15">
        <v>488606</v>
      </c>
      <c r="O40" s="30"/>
    </row>
    <row r="41" spans="1:15" s="69" customFormat="1" ht="12.75" customHeight="1" x14ac:dyDescent="0.2">
      <c r="A41" s="143">
        <v>2005</v>
      </c>
      <c r="B41" s="15">
        <v>2119</v>
      </c>
      <c r="C41" s="30"/>
      <c r="D41" s="15">
        <v>3897404</v>
      </c>
      <c r="E41" s="30"/>
      <c r="F41" s="13">
        <v>75</v>
      </c>
      <c r="G41" s="30"/>
      <c r="H41" s="13">
        <v>37.1</v>
      </c>
      <c r="I41" s="30"/>
      <c r="J41" s="15">
        <v>154244</v>
      </c>
      <c r="K41" s="30"/>
      <c r="L41" s="15">
        <v>4452</v>
      </c>
      <c r="M41" s="30"/>
      <c r="N41" s="15">
        <v>521414</v>
      </c>
      <c r="O41" s="30"/>
    </row>
    <row r="42" spans="1:15" s="69" customFormat="1" ht="12.75" customHeight="1" x14ac:dyDescent="0.2">
      <c r="A42" s="143">
        <v>2006</v>
      </c>
      <c r="B42" s="15">
        <v>2257</v>
      </c>
      <c r="C42" s="30" t="s">
        <v>125</v>
      </c>
      <c r="D42" s="15">
        <v>4164799</v>
      </c>
      <c r="E42" s="30" t="s">
        <v>125</v>
      </c>
      <c r="F42" s="15">
        <v>76</v>
      </c>
      <c r="G42" s="30"/>
      <c r="H42" s="187">
        <v>38.799999999999997</v>
      </c>
      <c r="I42" s="30" t="s">
        <v>125</v>
      </c>
      <c r="J42" s="15">
        <v>164388</v>
      </c>
      <c r="K42" s="30" t="s">
        <v>125</v>
      </c>
      <c r="L42" s="15">
        <v>4419</v>
      </c>
      <c r="M42" s="30" t="s">
        <v>125</v>
      </c>
      <c r="N42" s="15">
        <v>555244</v>
      </c>
      <c r="O42" s="30" t="s">
        <v>125</v>
      </c>
    </row>
    <row r="43" spans="1:15" s="69" customFormat="1" ht="12.75" customHeight="1" x14ac:dyDescent="0.2">
      <c r="A43" s="143">
        <v>2007</v>
      </c>
      <c r="B43" s="15">
        <v>2456</v>
      </c>
      <c r="C43" s="30" t="s">
        <v>125</v>
      </c>
      <c r="D43" s="15">
        <v>4506866</v>
      </c>
      <c r="E43" s="30" t="s">
        <v>125</v>
      </c>
      <c r="F43" s="13">
        <v>77</v>
      </c>
      <c r="G43" s="30"/>
      <c r="H43" s="186">
        <v>41.2</v>
      </c>
      <c r="I43" s="30" t="s">
        <v>125</v>
      </c>
      <c r="J43" s="15">
        <v>172286</v>
      </c>
      <c r="K43" s="30" t="s">
        <v>125</v>
      </c>
      <c r="L43" s="15">
        <v>4391</v>
      </c>
      <c r="M43" s="30" t="s">
        <v>125</v>
      </c>
      <c r="N43" s="15">
        <v>592081</v>
      </c>
      <c r="O43" s="30" t="s">
        <v>125</v>
      </c>
    </row>
    <row r="44" spans="1:15" s="69" customFormat="1" ht="12.75" customHeight="1" x14ac:dyDescent="0.2">
      <c r="A44" s="143">
        <v>2008</v>
      </c>
      <c r="B44" s="15">
        <v>2492</v>
      </c>
      <c r="C44" s="30" t="s">
        <v>125</v>
      </c>
      <c r="D44" s="15">
        <v>4596903</v>
      </c>
      <c r="E44" s="30" t="s">
        <v>125</v>
      </c>
      <c r="F44" s="13">
        <v>76</v>
      </c>
      <c r="G44" s="30"/>
      <c r="H44" s="186">
        <v>39.9</v>
      </c>
      <c r="I44" s="30" t="s">
        <v>125</v>
      </c>
      <c r="J44" s="15">
        <v>170631</v>
      </c>
      <c r="K44" s="30" t="s">
        <v>125</v>
      </c>
      <c r="L44" s="15">
        <v>4886</v>
      </c>
      <c r="M44" s="30" t="s">
        <v>125</v>
      </c>
      <c r="N44" s="15">
        <v>601855</v>
      </c>
      <c r="O44" s="30" t="s">
        <v>125</v>
      </c>
    </row>
    <row r="45" spans="1:15" s="69" customFormat="1" ht="12.75" customHeight="1" x14ac:dyDescent="0.2">
      <c r="A45" s="143">
        <v>2009</v>
      </c>
      <c r="B45" s="15">
        <v>2482</v>
      </c>
      <c r="C45" s="30" t="s">
        <v>125</v>
      </c>
      <c r="D45" s="15">
        <v>4548494</v>
      </c>
      <c r="E45" s="30" t="s">
        <v>125</v>
      </c>
      <c r="F45" s="13">
        <v>77</v>
      </c>
      <c r="G45" s="30"/>
      <c r="H45" s="13">
        <v>39.5</v>
      </c>
      <c r="I45" s="30" t="s">
        <v>125</v>
      </c>
      <c r="J45" s="15">
        <v>155484</v>
      </c>
      <c r="K45" s="30" t="s">
        <v>125</v>
      </c>
      <c r="L45" s="15">
        <v>4619</v>
      </c>
      <c r="M45" s="30" t="s">
        <v>125</v>
      </c>
      <c r="N45" s="15">
        <v>576024</v>
      </c>
      <c r="O45" s="30" t="s">
        <v>125</v>
      </c>
    </row>
    <row r="46" spans="1:15" s="69" customFormat="1" ht="12.75" customHeight="1" x14ac:dyDescent="0.2">
      <c r="A46" s="143">
        <v>2010</v>
      </c>
      <c r="B46" s="15">
        <v>2698</v>
      </c>
      <c r="C46" s="30" t="s">
        <v>125</v>
      </c>
      <c r="D46" s="15">
        <v>4910282</v>
      </c>
      <c r="E46" s="30" t="s">
        <v>125</v>
      </c>
      <c r="F46" s="13">
        <v>78</v>
      </c>
      <c r="G46" s="30"/>
      <c r="H46" s="186">
        <v>47.1</v>
      </c>
      <c r="I46" s="30" t="s">
        <v>125</v>
      </c>
      <c r="J46" s="15">
        <v>186230</v>
      </c>
      <c r="K46" s="30" t="s">
        <v>125</v>
      </c>
      <c r="L46" s="15">
        <v>4855</v>
      </c>
      <c r="M46" s="30" t="s">
        <v>125</v>
      </c>
      <c r="N46" s="15">
        <v>643670</v>
      </c>
      <c r="O46" s="30" t="s">
        <v>125</v>
      </c>
    </row>
    <row r="47" spans="1:15" s="69" customFormat="1" ht="12.75" customHeight="1" x14ac:dyDescent="0.2">
      <c r="A47" s="143">
        <v>2011</v>
      </c>
      <c r="B47" s="15">
        <v>2863</v>
      </c>
      <c r="C47" s="30" t="s">
        <v>125</v>
      </c>
      <c r="D47" s="15">
        <v>5233276</v>
      </c>
      <c r="E47" s="30" t="s">
        <v>125</v>
      </c>
      <c r="F47" s="13">
        <v>78</v>
      </c>
      <c r="G47" s="30"/>
      <c r="H47" s="186">
        <v>48.2</v>
      </c>
      <c r="I47" s="30" t="s">
        <v>125</v>
      </c>
      <c r="J47" s="15">
        <v>186789</v>
      </c>
      <c r="K47" s="30" t="s">
        <v>125</v>
      </c>
      <c r="L47" s="15">
        <v>5005</v>
      </c>
      <c r="M47" s="30" t="s">
        <v>125</v>
      </c>
      <c r="N47" s="15">
        <v>675610</v>
      </c>
      <c r="O47" s="30" t="s">
        <v>125</v>
      </c>
    </row>
    <row r="48" spans="1:15" s="69" customFormat="1" ht="12.75" customHeight="1" x14ac:dyDescent="0.2">
      <c r="A48" s="143">
        <v>2012</v>
      </c>
      <c r="B48" s="15">
        <v>2996</v>
      </c>
      <c r="C48" s="30" t="s">
        <v>125</v>
      </c>
      <c r="D48" s="15">
        <v>5513221</v>
      </c>
      <c r="E48" s="30" t="s">
        <v>125</v>
      </c>
      <c r="F48" s="13">
        <v>79</v>
      </c>
      <c r="G48" s="13"/>
      <c r="H48" s="13">
        <v>47.5</v>
      </c>
      <c r="I48" s="30" t="s">
        <v>125</v>
      </c>
      <c r="J48" s="15">
        <v>184841</v>
      </c>
      <c r="K48" s="30" t="s">
        <v>125</v>
      </c>
      <c r="L48" s="15">
        <v>5194</v>
      </c>
      <c r="M48" s="30" t="s">
        <v>125</v>
      </c>
      <c r="N48" s="15">
        <v>699177</v>
      </c>
      <c r="O48" s="30" t="s">
        <v>125</v>
      </c>
    </row>
    <row r="49" spans="1:15" s="69" customFormat="1" ht="12.75" customHeight="1" x14ac:dyDescent="0.2">
      <c r="A49" s="143">
        <v>2013</v>
      </c>
      <c r="B49" s="15">
        <v>3130</v>
      </c>
      <c r="C49" s="30" t="s">
        <v>125</v>
      </c>
      <c r="D49" s="15">
        <v>5816045</v>
      </c>
      <c r="E49" s="30" t="s">
        <v>125</v>
      </c>
      <c r="F49" s="13">
        <v>79</v>
      </c>
      <c r="G49" s="13"/>
      <c r="H49" s="13">
        <v>48.6</v>
      </c>
      <c r="I49" s="30" t="s">
        <v>125</v>
      </c>
      <c r="J49" s="15">
        <v>185576</v>
      </c>
      <c r="K49" s="30" t="s">
        <v>125</v>
      </c>
      <c r="L49" s="15">
        <v>5585</v>
      </c>
      <c r="M49" s="30" t="s">
        <v>125</v>
      </c>
      <c r="N49" s="15">
        <v>728853</v>
      </c>
      <c r="O49" s="30" t="s">
        <v>125</v>
      </c>
    </row>
    <row r="50" spans="1:15" s="69" customFormat="1" ht="12.75" customHeight="1" x14ac:dyDescent="0.2">
      <c r="A50" s="143">
        <v>2014</v>
      </c>
      <c r="B50" s="15">
        <v>3308</v>
      </c>
      <c r="C50" s="30" t="s">
        <v>125</v>
      </c>
      <c r="D50" s="15">
        <v>6163670</v>
      </c>
      <c r="E50" s="30" t="s">
        <v>125</v>
      </c>
      <c r="F50" s="13">
        <v>80</v>
      </c>
      <c r="G50" s="13"/>
      <c r="H50" s="13">
        <v>50.1</v>
      </c>
      <c r="I50" s="30" t="s">
        <v>125</v>
      </c>
      <c r="J50" s="15">
        <v>194215</v>
      </c>
      <c r="K50" s="30" t="s">
        <v>125</v>
      </c>
      <c r="L50" s="15">
        <v>6075</v>
      </c>
      <c r="M50" s="30" t="s">
        <v>125</v>
      </c>
      <c r="N50" s="15">
        <v>771587</v>
      </c>
      <c r="O50" s="30" t="s">
        <v>125</v>
      </c>
    </row>
    <row r="51" spans="1:15" s="69" customFormat="1" ht="12.75" customHeight="1" x14ac:dyDescent="0.2">
      <c r="A51" s="148">
        <v>2015</v>
      </c>
      <c r="B51" s="18">
        <v>3533</v>
      </c>
      <c r="C51" s="12"/>
      <c r="D51" s="18">
        <v>6601465</v>
      </c>
      <c r="E51" s="12"/>
      <c r="F51" s="12">
        <v>80</v>
      </c>
      <c r="G51" s="12"/>
      <c r="H51" s="12">
        <v>50.7</v>
      </c>
      <c r="I51" s="12"/>
      <c r="J51" s="18">
        <v>197549</v>
      </c>
      <c r="K51" s="183"/>
      <c r="L51" s="18">
        <v>6556</v>
      </c>
      <c r="M51" s="12"/>
      <c r="N51" s="18">
        <v>817030</v>
      </c>
      <c r="O51" s="183"/>
    </row>
    <row r="52" spans="1:15" s="69" customFormat="1" ht="12.75" customHeight="1" x14ac:dyDescent="0.2">
      <c r="A52" s="142"/>
      <c r="B52" s="14"/>
      <c r="C52" s="2"/>
      <c r="D52" s="14"/>
      <c r="E52" s="14"/>
      <c r="F52" s="14"/>
      <c r="G52" s="14"/>
      <c r="H52" s="14"/>
      <c r="I52" s="14"/>
      <c r="J52" s="14"/>
      <c r="K52" s="14"/>
      <c r="L52" s="14"/>
      <c r="M52" s="14"/>
      <c r="N52" s="14"/>
      <c r="O52" s="2"/>
    </row>
    <row r="53" spans="1:15" s="69" customFormat="1" ht="12.75" customHeight="1" x14ac:dyDescent="0.2">
      <c r="A53" s="142"/>
      <c r="B53" s="14"/>
      <c r="C53" s="2"/>
      <c r="D53" s="14"/>
      <c r="E53" s="14"/>
      <c r="F53" s="14"/>
      <c r="G53" s="14"/>
      <c r="H53" s="14"/>
      <c r="I53" s="14"/>
      <c r="J53" s="14"/>
      <c r="K53" s="14"/>
      <c r="L53" s="14"/>
      <c r="M53" s="14"/>
      <c r="N53" s="14"/>
      <c r="O53" s="2"/>
    </row>
    <row r="54" spans="1:15" s="69" customFormat="1" ht="12.75" customHeight="1" x14ac:dyDescent="0.2">
      <c r="A54" s="142" t="s">
        <v>736</v>
      </c>
      <c r="B54" s="14"/>
      <c r="C54" s="2"/>
      <c r="D54" s="2"/>
      <c r="E54" s="2"/>
      <c r="F54" s="2"/>
      <c r="G54" s="2"/>
      <c r="H54" s="2"/>
      <c r="I54" s="2"/>
      <c r="J54" s="2"/>
      <c r="K54" s="2"/>
      <c r="L54" s="2"/>
      <c r="M54" s="2"/>
      <c r="N54" s="2"/>
      <c r="O54" s="2"/>
    </row>
    <row r="55" spans="1:15" s="69" customFormat="1" ht="13.5" x14ac:dyDescent="0.2">
      <c r="A55" s="175" t="s">
        <v>735</v>
      </c>
      <c r="B55" s="2"/>
      <c r="C55" s="2"/>
      <c r="D55" s="2"/>
      <c r="E55" s="2"/>
      <c r="F55" s="2"/>
      <c r="G55" s="2"/>
      <c r="H55" s="2"/>
      <c r="I55" s="2"/>
      <c r="J55" s="2"/>
      <c r="K55" s="2"/>
      <c r="L55" s="2"/>
      <c r="M55" s="2"/>
      <c r="N55" s="2"/>
      <c r="O55" s="2"/>
    </row>
    <row r="56" spans="1:15" s="69" customFormat="1" ht="12" x14ac:dyDescent="0.2"/>
    <row r="57" spans="1:15" s="69" customFormat="1" ht="12" x14ac:dyDescent="0.2"/>
  </sheetData>
  <pageMargins left="0.75" right="0.75" top="1" bottom="1" header="0.5" footer="0.5"/>
  <pageSetup paperSize="9" scale="96"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9"/>
  <sheetViews>
    <sheetView showGridLines="0" zoomScaleNormal="100" zoomScaleSheetLayoutView="100" workbookViewId="0"/>
  </sheetViews>
  <sheetFormatPr defaultColWidth="73.140625" defaultRowHeight="12.75" x14ac:dyDescent="0.2"/>
  <cols>
    <col min="1" max="1" width="87" style="197" customWidth="1"/>
    <col min="2" max="16384" width="73.140625" style="3"/>
  </cols>
  <sheetData>
    <row r="1" spans="1:1" x14ac:dyDescent="0.2">
      <c r="A1" s="196" t="s">
        <v>496</v>
      </c>
    </row>
    <row r="2" spans="1:1" x14ac:dyDescent="0.2">
      <c r="A2" s="3" t="s">
        <v>692</v>
      </c>
    </row>
    <row r="4" spans="1:1" ht="66" customHeight="1" x14ac:dyDescent="0.2">
      <c r="A4" s="104" t="s">
        <v>693</v>
      </c>
    </row>
    <row r="5" spans="1:1" x14ac:dyDescent="0.2">
      <c r="A5" s="104"/>
    </row>
    <row r="6" spans="1:1" ht="14.1" customHeight="1" x14ac:dyDescent="0.2">
      <c r="A6" s="104" t="s">
        <v>694</v>
      </c>
    </row>
    <row r="7" spans="1:1" x14ac:dyDescent="0.2">
      <c r="A7" s="104"/>
    </row>
    <row r="8" spans="1:1" ht="39.950000000000003" customHeight="1" x14ac:dyDescent="0.2">
      <c r="A8" s="104" t="s">
        <v>695</v>
      </c>
    </row>
    <row r="9" spans="1:1" x14ac:dyDescent="0.2">
      <c r="A9" s="104"/>
    </row>
    <row r="10" spans="1:1" ht="14.1" customHeight="1" x14ac:dyDescent="0.2">
      <c r="A10" s="104" t="s">
        <v>749</v>
      </c>
    </row>
    <row r="11" spans="1:1" x14ac:dyDescent="0.2">
      <c r="A11" s="104"/>
    </row>
    <row r="12" spans="1:1" ht="66" customHeight="1" x14ac:dyDescent="0.2">
      <c r="A12" s="104" t="s">
        <v>696</v>
      </c>
    </row>
    <row r="13" spans="1:1" x14ac:dyDescent="0.2">
      <c r="A13" s="104"/>
    </row>
    <row r="14" spans="1:1" ht="14.1" customHeight="1" x14ac:dyDescent="0.2">
      <c r="A14" s="104" t="s">
        <v>697</v>
      </c>
    </row>
    <row r="15" spans="1:1" x14ac:dyDescent="0.2">
      <c r="A15" s="104"/>
    </row>
    <row r="16" spans="1:1" ht="27.95" customHeight="1" x14ac:dyDescent="0.2">
      <c r="A16" s="104" t="s">
        <v>698</v>
      </c>
    </row>
    <row r="17" spans="1:1" x14ac:dyDescent="0.2">
      <c r="A17" s="104"/>
    </row>
    <row r="18" spans="1:1" ht="27.95" customHeight="1" x14ac:dyDescent="0.2">
      <c r="A18" s="104" t="s">
        <v>699</v>
      </c>
    </row>
    <row r="19" spans="1:1" x14ac:dyDescent="0.2">
      <c r="A19" s="104"/>
    </row>
    <row r="20" spans="1:1" ht="14.1" customHeight="1" x14ac:dyDescent="0.2">
      <c r="A20" s="104" t="s">
        <v>700</v>
      </c>
    </row>
    <row r="21" spans="1:1" x14ac:dyDescent="0.2">
      <c r="A21" s="104"/>
    </row>
    <row r="22" spans="1:1" ht="12.75" customHeight="1" x14ac:dyDescent="0.2">
      <c r="A22" s="104" t="s">
        <v>701</v>
      </c>
    </row>
    <row r="23" spans="1:1" x14ac:dyDescent="0.2">
      <c r="A23" s="104"/>
    </row>
    <row r="24" spans="1:1" ht="39.950000000000003" customHeight="1" x14ac:dyDescent="0.2">
      <c r="A24" s="104" t="s">
        <v>702</v>
      </c>
    </row>
    <row r="25" spans="1:1" ht="12.75" customHeight="1" x14ac:dyDescent="0.2">
      <c r="A25" s="104"/>
    </row>
    <row r="26" spans="1:1" ht="14.1" customHeight="1" x14ac:dyDescent="0.2">
      <c r="A26" s="104" t="s">
        <v>750</v>
      </c>
    </row>
    <row r="27" spans="1:1" x14ac:dyDescent="0.2">
      <c r="A27" s="104"/>
    </row>
    <row r="28" spans="1:1" ht="27.95" customHeight="1" x14ac:dyDescent="0.2">
      <c r="A28" s="104" t="s">
        <v>703</v>
      </c>
    </row>
    <row r="29" spans="1:1" x14ac:dyDescent="0.2">
      <c r="A29" s="104"/>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
  <sheetViews>
    <sheetView showGridLines="0" zoomScaleNormal="100" zoomScaleSheetLayoutView="100" workbookViewId="0">
      <selection activeCell="J1" sqref="J1"/>
    </sheetView>
  </sheetViews>
  <sheetFormatPr defaultRowHeight="12.75" x14ac:dyDescent="0.2"/>
  <sheetData>
    <row r="1" spans="1:2" x14ac:dyDescent="0.2">
      <c r="A1" s="1" t="s">
        <v>737</v>
      </c>
    </row>
    <row r="2" spans="1:2" x14ac:dyDescent="0.2">
      <c r="A2" s="3" t="s">
        <v>713</v>
      </c>
      <c r="B2" s="3"/>
    </row>
    <row r="3" spans="1:2" x14ac:dyDescent="0.2">
      <c r="B3" s="3"/>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zoomScaleNormal="100" zoomScaleSheetLayoutView="100" workbookViewId="0">
      <selection activeCell="D1" sqref="D1"/>
    </sheetView>
  </sheetViews>
  <sheetFormatPr defaultRowHeight="12.75" x14ac:dyDescent="0.2"/>
  <cols>
    <col min="2" max="2" width="24.140625" bestFit="1" customWidth="1"/>
    <col min="3" max="3" width="18.7109375" bestFit="1" customWidth="1"/>
  </cols>
  <sheetData>
    <row r="1" spans="1:3" x14ac:dyDescent="0.2">
      <c r="A1" s="95" t="s">
        <v>483</v>
      </c>
    </row>
    <row r="2" spans="1:3" x14ac:dyDescent="0.2">
      <c r="A2" s="3" t="s">
        <v>484</v>
      </c>
    </row>
    <row r="5" spans="1:3" ht="12.75" customHeight="1" x14ac:dyDescent="0.2">
      <c r="A5" s="3" t="s">
        <v>331</v>
      </c>
      <c r="B5" s="96" t="s">
        <v>476</v>
      </c>
      <c r="C5" s="97" t="s">
        <v>493</v>
      </c>
    </row>
    <row r="6" spans="1:3" ht="12.75" customHeight="1" x14ac:dyDescent="0.2">
      <c r="A6" s="3" t="s">
        <v>329</v>
      </c>
      <c r="B6" s="96" t="s">
        <v>477</v>
      </c>
      <c r="C6" s="97" t="s">
        <v>494</v>
      </c>
    </row>
    <row r="7" spans="1:3" x14ac:dyDescent="0.2">
      <c r="A7" s="3" t="s">
        <v>527</v>
      </c>
      <c r="B7" s="96" t="s">
        <v>478</v>
      </c>
      <c r="C7" s="97" t="s">
        <v>495</v>
      </c>
    </row>
    <row r="8" spans="1:3" x14ac:dyDescent="0.2">
      <c r="A8" s="3" t="s">
        <v>474</v>
      </c>
      <c r="B8" s="96" t="s">
        <v>479</v>
      </c>
      <c r="C8" s="97" t="s">
        <v>489</v>
      </c>
    </row>
    <row r="9" spans="1:3" x14ac:dyDescent="0.2">
      <c r="A9" s="3" t="s">
        <v>280</v>
      </c>
      <c r="B9" s="96" t="s">
        <v>480</v>
      </c>
      <c r="C9" s="97" t="s">
        <v>490</v>
      </c>
    </row>
    <row r="10" spans="1:3" x14ac:dyDescent="0.2">
      <c r="A10" s="3" t="s">
        <v>125</v>
      </c>
      <c r="B10" s="96" t="s">
        <v>481</v>
      </c>
      <c r="C10" s="97" t="s">
        <v>491</v>
      </c>
    </row>
    <row r="11" spans="1:3" x14ac:dyDescent="0.2">
      <c r="A11" s="3" t="s">
        <v>475</v>
      </c>
      <c r="B11" s="96" t="s">
        <v>482</v>
      </c>
      <c r="C11" s="97" t="s">
        <v>492</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70"/>
  <sheetViews>
    <sheetView showGridLines="0" zoomScaleNormal="100" zoomScaleSheetLayoutView="100" workbookViewId="0">
      <selection activeCell="M1" sqref="M1"/>
    </sheetView>
  </sheetViews>
  <sheetFormatPr defaultRowHeight="12.75" x14ac:dyDescent="0.2"/>
  <cols>
    <col min="2" max="2" width="2" customWidth="1"/>
    <col min="3" max="3" width="9.140625" hidden="1" customWidth="1"/>
    <col min="4" max="4" width="4.7109375" customWidth="1"/>
    <col min="5" max="5" width="6.140625" customWidth="1"/>
    <col min="6" max="6" width="32.42578125" customWidth="1"/>
    <col min="7" max="7" width="3.7109375" customWidth="1"/>
    <col min="9" max="9" width="2.7109375" customWidth="1"/>
    <col min="11" max="11" width="2.5703125" customWidth="1"/>
    <col min="13" max="13" width="4.7109375" customWidth="1"/>
  </cols>
  <sheetData>
    <row r="1" spans="1:14" x14ac:dyDescent="0.2">
      <c r="A1" s="37" t="s">
        <v>159</v>
      </c>
      <c r="B1" s="38"/>
      <c r="C1" s="38"/>
      <c r="D1" s="37" t="s">
        <v>513</v>
      </c>
      <c r="E1" s="37"/>
      <c r="F1" s="38"/>
      <c r="G1" s="38"/>
      <c r="H1" s="38"/>
      <c r="I1" s="38"/>
      <c r="J1" s="38"/>
      <c r="K1" s="38"/>
      <c r="L1" s="38"/>
      <c r="M1" s="38"/>
      <c r="N1" s="38"/>
    </row>
    <row r="2" spans="1:14" x14ac:dyDescent="0.2">
      <c r="A2" s="38"/>
      <c r="B2" s="38"/>
      <c r="C2" s="38"/>
      <c r="D2" s="38" t="s">
        <v>514</v>
      </c>
      <c r="E2" s="38"/>
      <c r="F2" s="38"/>
      <c r="G2" s="38"/>
      <c r="H2" s="38"/>
      <c r="I2" s="38"/>
      <c r="J2" s="38"/>
      <c r="K2" s="38"/>
      <c r="L2" s="38"/>
      <c r="M2" s="38"/>
      <c r="N2" s="38"/>
    </row>
    <row r="3" spans="1:14" x14ac:dyDescent="0.2">
      <c r="A3" s="39"/>
      <c r="B3" s="39"/>
      <c r="C3" s="39"/>
      <c r="D3" s="39"/>
      <c r="E3" s="39"/>
      <c r="F3" s="39"/>
      <c r="G3" s="39"/>
      <c r="H3" s="39"/>
      <c r="I3" s="39"/>
      <c r="J3" s="39"/>
      <c r="K3" s="39"/>
      <c r="L3" s="39"/>
      <c r="M3" s="39"/>
      <c r="N3" s="38"/>
    </row>
    <row r="4" spans="1:14" x14ac:dyDescent="0.2">
      <c r="A4" s="33" t="s">
        <v>20</v>
      </c>
      <c r="B4" s="33"/>
      <c r="C4" s="33"/>
      <c r="D4" s="33"/>
      <c r="E4" s="33"/>
      <c r="F4" s="33" t="s">
        <v>160</v>
      </c>
      <c r="G4" s="33"/>
      <c r="H4" s="33" t="s">
        <v>161</v>
      </c>
      <c r="I4" s="33"/>
      <c r="J4" s="33"/>
      <c r="K4" s="33"/>
      <c r="L4" s="33" t="s">
        <v>162</v>
      </c>
      <c r="M4" s="82"/>
      <c r="N4" s="82"/>
    </row>
    <row r="5" spans="1:14" ht="13.5" x14ac:dyDescent="0.2">
      <c r="A5" s="33" t="s">
        <v>24</v>
      </c>
      <c r="B5" s="33"/>
      <c r="C5" s="33"/>
      <c r="D5" s="33"/>
      <c r="E5" s="33"/>
      <c r="F5" s="33" t="s">
        <v>163</v>
      </c>
      <c r="G5" s="33"/>
      <c r="H5" s="40" t="s">
        <v>164</v>
      </c>
      <c r="I5" s="40"/>
      <c r="J5" s="40"/>
      <c r="K5" s="33"/>
      <c r="L5" s="33" t="s">
        <v>273</v>
      </c>
      <c r="M5" s="82"/>
      <c r="N5" s="82"/>
    </row>
    <row r="6" spans="1:14" x14ac:dyDescent="0.2">
      <c r="A6" s="33"/>
      <c r="B6" s="33"/>
      <c r="C6" s="33"/>
      <c r="D6" s="33"/>
      <c r="E6" s="33"/>
      <c r="F6" s="33"/>
      <c r="G6" s="33"/>
      <c r="H6" s="33" t="s">
        <v>165</v>
      </c>
      <c r="I6" s="33"/>
      <c r="J6" s="33" t="s">
        <v>166</v>
      </c>
      <c r="K6" s="33"/>
      <c r="L6" s="33" t="s">
        <v>167</v>
      </c>
      <c r="M6" s="82"/>
      <c r="N6" s="82"/>
    </row>
    <row r="7" spans="1:14" ht="13.5" x14ac:dyDescent="0.2">
      <c r="A7" s="40"/>
      <c r="B7" s="40"/>
      <c r="C7" s="40"/>
      <c r="D7" s="40"/>
      <c r="E7" s="40"/>
      <c r="F7" s="40"/>
      <c r="G7" s="40"/>
      <c r="H7" s="40" t="s">
        <v>168</v>
      </c>
      <c r="I7" s="40"/>
      <c r="J7" s="40" t="s">
        <v>169</v>
      </c>
      <c r="K7" s="40"/>
      <c r="L7" s="40" t="s">
        <v>547</v>
      </c>
      <c r="M7" s="112"/>
      <c r="N7" s="82"/>
    </row>
    <row r="8" spans="1:14" x14ac:dyDescent="0.2">
      <c r="A8" s="33"/>
      <c r="B8" s="33"/>
      <c r="C8" s="33"/>
      <c r="D8" s="33"/>
      <c r="E8" s="33"/>
      <c r="F8" s="33"/>
      <c r="G8" s="33"/>
      <c r="H8" s="124"/>
      <c r="I8" s="124"/>
      <c r="J8" s="124"/>
      <c r="K8" s="124"/>
      <c r="L8" s="124"/>
      <c r="M8" s="82"/>
      <c r="N8" s="82"/>
    </row>
    <row r="9" spans="1:14" x14ac:dyDescent="0.2">
      <c r="A9" s="33" t="s">
        <v>41</v>
      </c>
      <c r="B9" s="33"/>
      <c r="C9" s="33"/>
      <c r="D9" s="33"/>
      <c r="E9" s="33"/>
      <c r="F9" s="33" t="s">
        <v>170</v>
      </c>
      <c r="G9" s="33"/>
      <c r="H9" s="125" t="s">
        <v>171</v>
      </c>
      <c r="I9" s="124"/>
      <c r="J9" s="124" t="s">
        <v>172</v>
      </c>
      <c r="K9" s="124"/>
      <c r="L9" s="124" t="s">
        <v>173</v>
      </c>
      <c r="M9" s="82"/>
      <c r="N9" s="82"/>
    </row>
    <row r="10" spans="1:14" x14ac:dyDescent="0.2">
      <c r="A10" s="33"/>
      <c r="B10" s="33"/>
      <c r="C10" s="33"/>
      <c r="D10" s="33"/>
      <c r="E10" s="33"/>
      <c r="F10" s="33" t="s">
        <v>174</v>
      </c>
      <c r="G10" s="33"/>
      <c r="H10" s="125"/>
      <c r="I10" s="124"/>
      <c r="J10" s="124" t="s">
        <v>175</v>
      </c>
      <c r="K10" s="124"/>
      <c r="L10" s="124" t="s">
        <v>176</v>
      </c>
      <c r="M10" s="82"/>
      <c r="N10" s="82"/>
    </row>
    <row r="11" spans="1:14" x14ac:dyDescent="0.2">
      <c r="A11" s="33"/>
      <c r="B11" s="33"/>
      <c r="C11" s="33"/>
      <c r="D11" s="33"/>
      <c r="E11" s="33"/>
      <c r="F11" s="33"/>
      <c r="G11" s="33"/>
      <c r="H11" s="125"/>
      <c r="I11" s="124"/>
      <c r="J11" s="124"/>
      <c r="K11" s="124"/>
      <c r="L11" s="124"/>
      <c r="M11" s="82"/>
      <c r="N11" s="82"/>
    </row>
    <row r="12" spans="1:14" x14ac:dyDescent="0.2">
      <c r="A12" s="33" t="s">
        <v>42</v>
      </c>
      <c r="B12" s="33"/>
      <c r="C12" s="33"/>
      <c r="D12" s="33"/>
      <c r="E12" s="33"/>
      <c r="F12" s="33" t="s">
        <v>170</v>
      </c>
      <c r="G12" s="33"/>
      <c r="H12" s="125" t="s">
        <v>177</v>
      </c>
      <c r="I12" s="124"/>
      <c r="J12" s="124" t="s">
        <v>172</v>
      </c>
      <c r="K12" s="124"/>
      <c r="L12" s="124" t="s">
        <v>178</v>
      </c>
      <c r="M12" s="82"/>
      <c r="N12" s="82"/>
    </row>
    <row r="13" spans="1:14" x14ac:dyDescent="0.2">
      <c r="A13" s="33"/>
      <c r="B13" s="33"/>
      <c r="C13" s="33"/>
      <c r="D13" s="33"/>
      <c r="E13" s="33"/>
      <c r="F13" s="33" t="s">
        <v>174</v>
      </c>
      <c r="G13" s="33"/>
      <c r="H13" s="125"/>
      <c r="I13" s="124"/>
      <c r="J13" s="124" t="s">
        <v>175</v>
      </c>
      <c r="K13" s="124"/>
      <c r="L13" s="124" t="s">
        <v>179</v>
      </c>
      <c r="M13" s="82"/>
      <c r="N13" s="82"/>
    </row>
    <row r="14" spans="1:14" x14ac:dyDescent="0.2">
      <c r="A14" s="33"/>
      <c r="B14" s="33"/>
      <c r="C14" s="33"/>
      <c r="D14" s="33"/>
      <c r="E14" s="33"/>
      <c r="F14" s="33"/>
      <c r="G14" s="33"/>
      <c r="H14" s="125" t="s">
        <v>180</v>
      </c>
      <c r="I14" s="124"/>
      <c r="J14" s="124" t="s">
        <v>181</v>
      </c>
      <c r="K14" s="124"/>
      <c r="L14" s="124"/>
      <c r="M14" s="82"/>
      <c r="N14" s="82"/>
    </row>
    <row r="15" spans="1:14" x14ac:dyDescent="0.2">
      <c r="A15" s="33"/>
      <c r="B15" s="33"/>
      <c r="C15" s="33"/>
      <c r="D15" s="33"/>
      <c r="E15" s="33"/>
      <c r="F15" s="33"/>
      <c r="G15" s="33"/>
      <c r="H15" s="125"/>
      <c r="I15" s="124"/>
      <c r="J15" s="124" t="s">
        <v>182</v>
      </c>
      <c r="K15" s="124"/>
      <c r="L15" s="124"/>
      <c r="M15" s="82"/>
      <c r="N15" s="82"/>
    </row>
    <row r="16" spans="1:14" x14ac:dyDescent="0.2">
      <c r="A16" s="33"/>
      <c r="B16" s="33"/>
      <c r="C16" s="33"/>
      <c r="D16" s="33"/>
      <c r="E16" s="33"/>
      <c r="F16" s="33"/>
      <c r="G16" s="33"/>
      <c r="H16" s="125"/>
      <c r="I16" s="124"/>
      <c r="J16" s="124"/>
      <c r="K16" s="124"/>
      <c r="L16" s="124"/>
      <c r="M16" s="82"/>
      <c r="N16" s="82"/>
    </row>
    <row r="17" spans="1:14" x14ac:dyDescent="0.2">
      <c r="A17" s="33" t="s">
        <v>43</v>
      </c>
      <c r="B17" s="33"/>
      <c r="C17" s="33"/>
      <c r="D17" s="33"/>
      <c r="E17" s="33"/>
      <c r="F17" s="33" t="s">
        <v>170</v>
      </c>
      <c r="G17" s="33"/>
      <c r="H17" s="125" t="s">
        <v>183</v>
      </c>
      <c r="I17" s="124"/>
      <c r="J17" s="124" t="s">
        <v>172</v>
      </c>
      <c r="K17" s="124"/>
      <c r="L17" s="124" t="s">
        <v>184</v>
      </c>
      <c r="M17" s="82"/>
      <c r="N17" s="82"/>
    </row>
    <row r="18" spans="1:14" x14ac:dyDescent="0.2">
      <c r="A18" s="33"/>
      <c r="B18" s="33"/>
      <c r="C18" s="33"/>
      <c r="D18" s="33"/>
      <c r="E18" s="33"/>
      <c r="F18" s="33" t="s">
        <v>174</v>
      </c>
      <c r="G18" s="33"/>
      <c r="H18" s="125"/>
      <c r="I18" s="124"/>
      <c r="J18" s="124" t="s">
        <v>175</v>
      </c>
      <c r="K18" s="124"/>
      <c r="L18" s="124" t="s">
        <v>179</v>
      </c>
      <c r="M18" s="82"/>
      <c r="N18" s="82"/>
    </row>
    <row r="19" spans="1:14" x14ac:dyDescent="0.2">
      <c r="A19" s="33"/>
      <c r="B19" s="33"/>
      <c r="C19" s="33"/>
      <c r="D19" s="33"/>
      <c r="E19" s="33"/>
      <c r="F19" s="33"/>
      <c r="G19" s="33"/>
      <c r="H19" s="125"/>
      <c r="I19" s="124"/>
      <c r="J19" s="124"/>
      <c r="K19" s="124"/>
      <c r="L19" s="124"/>
      <c r="M19" s="82"/>
      <c r="N19" s="82"/>
    </row>
    <row r="20" spans="1:14" x14ac:dyDescent="0.2">
      <c r="A20" s="33" t="s">
        <v>122</v>
      </c>
      <c r="B20" s="33"/>
      <c r="C20" s="33"/>
      <c r="D20" s="33"/>
      <c r="E20" s="33"/>
      <c r="F20" s="33" t="s">
        <v>170</v>
      </c>
      <c r="G20" s="33"/>
      <c r="H20" s="125" t="s">
        <v>185</v>
      </c>
      <c r="I20" s="124"/>
      <c r="J20" s="124" t="s">
        <v>172</v>
      </c>
      <c r="K20" s="124"/>
      <c r="L20" s="124" t="s">
        <v>178</v>
      </c>
      <c r="M20" s="82"/>
      <c r="N20" s="82"/>
    </row>
    <row r="21" spans="1:14" x14ac:dyDescent="0.2">
      <c r="A21" s="33"/>
      <c r="B21" s="33"/>
      <c r="C21" s="33"/>
      <c r="D21" s="33"/>
      <c r="E21" s="33"/>
      <c r="F21" s="33" t="s">
        <v>174</v>
      </c>
      <c r="G21" s="33"/>
      <c r="H21" s="125"/>
      <c r="I21" s="124"/>
      <c r="J21" s="124" t="s">
        <v>175</v>
      </c>
      <c r="K21" s="124"/>
      <c r="L21" s="124" t="s">
        <v>186</v>
      </c>
      <c r="M21" s="82"/>
      <c r="N21" s="82"/>
    </row>
    <row r="22" spans="1:14" x14ac:dyDescent="0.2">
      <c r="A22" s="33"/>
      <c r="B22" s="33"/>
      <c r="C22" s="33"/>
      <c r="D22" s="33"/>
      <c r="E22" s="33"/>
      <c r="F22" s="33"/>
      <c r="G22" s="33"/>
      <c r="H22" s="125"/>
      <c r="I22" s="124"/>
      <c r="J22" s="124"/>
      <c r="K22" s="124"/>
      <c r="L22" s="124"/>
      <c r="M22" s="82"/>
      <c r="N22" s="82"/>
    </row>
    <row r="23" spans="1:14" x14ac:dyDescent="0.2">
      <c r="A23" s="33"/>
      <c r="B23" s="33"/>
      <c r="C23" s="33"/>
      <c r="D23" s="33"/>
      <c r="E23" s="33"/>
      <c r="F23" s="33"/>
      <c r="G23" s="33"/>
      <c r="H23" s="29"/>
      <c r="I23" s="33"/>
      <c r="J23" s="33"/>
      <c r="K23" s="33"/>
      <c r="L23" s="33"/>
      <c r="M23" s="82"/>
      <c r="N23" s="82"/>
    </row>
    <row r="24" spans="1:14" x14ac:dyDescent="0.2">
      <c r="A24" s="33" t="s">
        <v>123</v>
      </c>
      <c r="B24" s="33"/>
      <c r="C24" s="33"/>
      <c r="D24" s="33"/>
      <c r="E24" s="33"/>
      <c r="F24" s="33" t="s">
        <v>170</v>
      </c>
      <c r="G24" s="33"/>
      <c r="H24" s="29" t="s">
        <v>187</v>
      </c>
      <c r="I24" s="33"/>
      <c r="J24" s="33" t="s">
        <v>172</v>
      </c>
      <c r="K24" s="33"/>
      <c r="L24" s="33" t="s">
        <v>192</v>
      </c>
      <c r="M24" s="82"/>
      <c r="N24" s="82"/>
    </row>
    <row r="25" spans="1:14" x14ac:dyDescent="0.2">
      <c r="A25" s="33"/>
      <c r="B25" s="33"/>
      <c r="C25" s="33"/>
      <c r="D25" s="33"/>
      <c r="E25" s="33"/>
      <c r="F25" s="33" t="s">
        <v>174</v>
      </c>
      <c r="G25" s="33"/>
      <c r="H25" s="29"/>
      <c r="I25" s="33"/>
      <c r="J25" s="33" t="s">
        <v>175</v>
      </c>
      <c r="K25" s="33"/>
      <c r="L25" s="33" t="s">
        <v>176</v>
      </c>
      <c r="M25" s="82"/>
      <c r="N25" s="82"/>
    </row>
    <row r="26" spans="1:14" x14ac:dyDescent="0.2">
      <c r="A26" s="33"/>
      <c r="B26" s="33"/>
      <c r="C26" s="33"/>
      <c r="D26" s="33"/>
      <c r="E26" s="33"/>
      <c r="F26" s="33"/>
      <c r="G26" s="33"/>
      <c r="H26" s="33"/>
      <c r="I26" s="33"/>
      <c r="J26" s="33"/>
      <c r="K26" s="33"/>
      <c r="L26" s="33"/>
      <c r="M26" s="82"/>
      <c r="N26" s="82"/>
    </row>
    <row r="27" spans="1:14" x14ac:dyDescent="0.2">
      <c r="A27" s="33" t="s">
        <v>44</v>
      </c>
      <c r="B27" s="33"/>
      <c r="C27" s="33"/>
      <c r="D27" s="33"/>
      <c r="E27" s="33"/>
      <c r="F27" s="33" t="s">
        <v>170</v>
      </c>
      <c r="G27" s="33"/>
      <c r="H27" s="125" t="s">
        <v>188</v>
      </c>
      <c r="I27" s="124"/>
      <c r="J27" s="124" t="s">
        <v>172</v>
      </c>
      <c r="K27" s="124"/>
      <c r="L27" s="124" t="s">
        <v>184</v>
      </c>
      <c r="M27" s="82"/>
      <c r="N27" s="82"/>
    </row>
    <row r="28" spans="1:14" x14ac:dyDescent="0.2">
      <c r="A28" s="33"/>
      <c r="B28" s="33"/>
      <c r="C28" s="33"/>
      <c r="D28" s="33"/>
      <c r="E28" s="33"/>
      <c r="F28" s="33" t="s">
        <v>174</v>
      </c>
      <c r="G28" s="33"/>
      <c r="H28" s="125"/>
      <c r="I28" s="124"/>
      <c r="J28" s="124" t="s">
        <v>175</v>
      </c>
      <c r="K28" s="124"/>
      <c r="L28" s="124" t="s">
        <v>179</v>
      </c>
      <c r="M28" s="82"/>
      <c r="N28" s="82"/>
    </row>
    <row r="29" spans="1:14" x14ac:dyDescent="0.2">
      <c r="A29" s="33"/>
      <c r="B29" s="33"/>
      <c r="C29" s="33"/>
      <c r="D29" s="33"/>
      <c r="E29" s="33"/>
      <c r="F29" s="33"/>
      <c r="G29" s="33"/>
      <c r="H29" s="125"/>
      <c r="I29" s="124"/>
      <c r="J29" s="124"/>
      <c r="K29" s="124"/>
      <c r="L29" s="124"/>
      <c r="M29" s="82"/>
      <c r="N29" s="82"/>
    </row>
    <row r="30" spans="1:14" x14ac:dyDescent="0.2">
      <c r="A30" s="33" t="s">
        <v>45</v>
      </c>
      <c r="B30" s="33"/>
      <c r="C30" s="33"/>
      <c r="D30" s="33"/>
      <c r="E30" s="33"/>
      <c r="F30" s="33" t="s">
        <v>170</v>
      </c>
      <c r="G30" s="33"/>
      <c r="H30" s="125" t="s">
        <v>515</v>
      </c>
      <c r="I30" s="124"/>
      <c r="J30" s="124" t="s">
        <v>172</v>
      </c>
      <c r="K30" s="124"/>
      <c r="L30" s="124" t="s">
        <v>189</v>
      </c>
      <c r="M30" s="82"/>
      <c r="N30" s="82"/>
    </row>
    <row r="31" spans="1:14" x14ac:dyDescent="0.2">
      <c r="A31" s="33"/>
      <c r="B31" s="33"/>
      <c r="C31" s="33"/>
      <c r="D31" s="33"/>
      <c r="E31" s="33"/>
      <c r="F31" s="33" t="s">
        <v>174</v>
      </c>
      <c r="G31" s="33"/>
      <c r="H31" s="125"/>
      <c r="I31" s="124"/>
      <c r="J31" s="124" t="s">
        <v>175</v>
      </c>
      <c r="K31" s="124"/>
      <c r="L31" s="124" t="s">
        <v>179</v>
      </c>
      <c r="M31" s="82"/>
      <c r="N31" s="82"/>
    </row>
    <row r="32" spans="1:14" x14ac:dyDescent="0.2">
      <c r="A32" s="33"/>
      <c r="B32" s="33"/>
      <c r="C32" s="33"/>
      <c r="D32" s="33"/>
      <c r="E32" s="33"/>
      <c r="F32" s="33"/>
      <c r="G32" s="33"/>
      <c r="H32" s="125" t="s">
        <v>445</v>
      </c>
      <c r="I32" s="124"/>
      <c r="J32" s="124" t="s">
        <v>181</v>
      </c>
      <c r="K32" s="124"/>
      <c r="L32" s="124"/>
      <c r="M32" s="82"/>
      <c r="N32" s="82"/>
    </row>
    <row r="33" spans="1:14" x14ac:dyDescent="0.2">
      <c r="A33" s="33"/>
      <c r="B33" s="33"/>
      <c r="C33" s="33"/>
      <c r="D33" s="33"/>
      <c r="E33" s="33"/>
      <c r="F33" s="33"/>
      <c r="G33" s="33"/>
      <c r="H33" s="125"/>
      <c r="I33" s="124"/>
      <c r="J33" s="124" t="s">
        <v>182</v>
      </c>
      <c r="K33" s="124"/>
      <c r="L33" s="124"/>
      <c r="M33" s="82"/>
      <c r="N33" s="82"/>
    </row>
    <row r="34" spans="1:14" x14ac:dyDescent="0.2">
      <c r="A34" s="33"/>
      <c r="B34" s="33"/>
      <c r="C34" s="33"/>
      <c r="D34" s="33"/>
      <c r="E34" s="33"/>
      <c r="F34" s="33"/>
      <c r="G34" s="33"/>
      <c r="H34" s="125"/>
      <c r="I34" s="124"/>
      <c r="J34" s="124"/>
      <c r="K34" s="124"/>
      <c r="L34" s="124"/>
      <c r="M34" s="82"/>
      <c r="N34" s="82"/>
    </row>
    <row r="35" spans="1:14" x14ac:dyDescent="0.2">
      <c r="A35" s="33" t="s">
        <v>133</v>
      </c>
      <c r="B35" s="33"/>
      <c r="C35" s="33"/>
      <c r="D35" s="33"/>
      <c r="E35" s="33"/>
      <c r="F35" s="33" t="s">
        <v>170</v>
      </c>
      <c r="G35" s="33"/>
      <c r="H35" s="125" t="s">
        <v>190</v>
      </c>
      <c r="I35" s="124"/>
      <c r="J35" s="124" t="s">
        <v>172</v>
      </c>
      <c r="K35" s="124"/>
      <c r="L35" s="124" t="s">
        <v>184</v>
      </c>
      <c r="M35" s="82"/>
      <c r="N35" s="82"/>
    </row>
    <row r="36" spans="1:14" x14ac:dyDescent="0.2">
      <c r="A36" s="33"/>
      <c r="B36" s="33"/>
      <c r="C36" s="33"/>
      <c r="D36" s="33"/>
      <c r="E36" s="33"/>
      <c r="F36" s="33" t="s">
        <v>174</v>
      </c>
      <c r="G36" s="33"/>
      <c r="H36" s="125"/>
      <c r="I36" s="124"/>
      <c r="J36" s="124" t="s">
        <v>175</v>
      </c>
      <c r="K36" s="124"/>
      <c r="L36" s="124" t="s">
        <v>179</v>
      </c>
      <c r="M36" s="82"/>
      <c r="N36" s="82"/>
    </row>
    <row r="37" spans="1:14" x14ac:dyDescent="0.2">
      <c r="A37" s="33"/>
      <c r="B37" s="33"/>
      <c r="C37" s="33"/>
      <c r="D37" s="33"/>
      <c r="E37" s="33"/>
      <c r="F37" s="33"/>
      <c r="G37" s="33"/>
      <c r="H37" s="125"/>
      <c r="I37" s="124"/>
      <c r="J37" s="124"/>
      <c r="K37" s="124"/>
      <c r="L37" s="124"/>
      <c r="M37" s="82"/>
      <c r="N37" s="82"/>
    </row>
    <row r="38" spans="1:14" x14ac:dyDescent="0.2">
      <c r="A38" s="33" t="s">
        <v>32</v>
      </c>
      <c r="B38" s="33"/>
      <c r="C38" s="33"/>
      <c r="D38" s="33"/>
      <c r="E38" s="33"/>
      <c r="F38" s="33" t="s">
        <v>170</v>
      </c>
      <c r="G38" s="33"/>
      <c r="H38" s="125" t="s">
        <v>191</v>
      </c>
      <c r="I38" s="124"/>
      <c r="J38" s="124" t="s">
        <v>172</v>
      </c>
      <c r="K38" s="124"/>
      <c r="L38" s="124" t="s">
        <v>189</v>
      </c>
      <c r="M38" s="82"/>
      <c r="N38" s="82"/>
    </row>
    <row r="39" spans="1:14" x14ac:dyDescent="0.2">
      <c r="A39" s="33"/>
      <c r="B39" s="33"/>
      <c r="C39" s="33"/>
      <c r="D39" s="33"/>
      <c r="E39" s="33"/>
      <c r="F39" s="33" t="s">
        <v>174</v>
      </c>
      <c r="G39" s="33"/>
      <c r="H39" s="125"/>
      <c r="I39" s="124"/>
      <c r="J39" s="124" t="s">
        <v>175</v>
      </c>
      <c r="K39" s="124"/>
      <c r="L39" s="124" t="s">
        <v>179</v>
      </c>
      <c r="M39" s="82"/>
      <c r="N39" s="82"/>
    </row>
    <row r="40" spans="1:14" x14ac:dyDescent="0.2">
      <c r="A40" s="33"/>
      <c r="B40" s="33"/>
      <c r="C40" s="33"/>
      <c r="D40" s="33"/>
      <c r="E40" s="33"/>
      <c r="F40" s="33"/>
      <c r="G40" s="33"/>
      <c r="H40" s="125" t="s">
        <v>516</v>
      </c>
      <c r="I40" s="124"/>
      <c r="J40" s="124" t="s">
        <v>181</v>
      </c>
      <c r="K40" s="124"/>
      <c r="L40" s="124"/>
      <c r="M40" s="82"/>
      <c r="N40" s="82"/>
    </row>
    <row r="41" spans="1:14" x14ac:dyDescent="0.2">
      <c r="A41" s="33"/>
      <c r="B41" s="33"/>
      <c r="C41" s="33"/>
      <c r="D41" s="33"/>
      <c r="E41" s="33"/>
      <c r="F41" s="33"/>
      <c r="G41" s="33"/>
      <c r="H41" s="125"/>
      <c r="I41" s="124"/>
      <c r="J41" s="124" t="s">
        <v>182</v>
      </c>
      <c r="K41" s="124"/>
      <c r="L41" s="124"/>
      <c r="M41" s="82"/>
      <c r="N41" s="82"/>
    </row>
    <row r="42" spans="1:14" x14ac:dyDescent="0.2">
      <c r="A42" s="33"/>
      <c r="B42" s="33"/>
      <c r="C42" s="33"/>
      <c r="D42" s="33"/>
      <c r="E42" s="33"/>
      <c r="F42" s="33"/>
      <c r="G42" s="33"/>
      <c r="H42" s="125"/>
      <c r="I42" s="124"/>
      <c r="J42" s="124"/>
      <c r="K42" s="124"/>
      <c r="L42" s="124"/>
      <c r="M42" s="82"/>
      <c r="N42" s="82"/>
    </row>
    <row r="43" spans="1:14" x14ac:dyDescent="0.2">
      <c r="A43" s="33" t="s">
        <v>33</v>
      </c>
      <c r="B43" s="33"/>
      <c r="C43" s="33"/>
      <c r="D43" s="33"/>
      <c r="E43" s="33"/>
      <c r="F43" s="33" t="s">
        <v>170</v>
      </c>
      <c r="G43" s="33"/>
      <c r="H43" s="125" t="s">
        <v>443</v>
      </c>
      <c r="I43" s="124"/>
      <c r="J43" s="124" t="s">
        <v>172</v>
      </c>
      <c r="K43" s="124"/>
      <c r="L43" s="124" t="s">
        <v>192</v>
      </c>
      <c r="M43" s="82"/>
      <c r="N43" s="82"/>
    </row>
    <row r="44" spans="1:14" x14ac:dyDescent="0.2">
      <c r="A44" s="33"/>
      <c r="B44" s="33"/>
      <c r="C44" s="33"/>
      <c r="D44" s="33"/>
      <c r="E44" s="33"/>
      <c r="F44" s="33" t="s">
        <v>174</v>
      </c>
      <c r="G44" s="33"/>
      <c r="H44" s="125" t="s">
        <v>193</v>
      </c>
      <c r="I44" s="124"/>
      <c r="J44" s="124" t="s">
        <v>175</v>
      </c>
      <c r="K44" s="124"/>
      <c r="L44" s="124" t="s">
        <v>176</v>
      </c>
      <c r="M44" s="82"/>
      <c r="N44" s="82"/>
    </row>
    <row r="45" spans="1:14" x14ac:dyDescent="0.2">
      <c r="A45" s="33"/>
      <c r="B45" s="33"/>
      <c r="C45" s="33"/>
      <c r="D45" s="33"/>
      <c r="E45" s="33"/>
      <c r="F45" s="33"/>
      <c r="G45" s="33"/>
      <c r="H45" s="124"/>
      <c r="I45" s="124"/>
      <c r="J45" s="124"/>
      <c r="K45" s="124"/>
      <c r="L45" s="124"/>
      <c r="M45" s="82"/>
      <c r="N45" s="82"/>
    </row>
    <row r="46" spans="1:14" x14ac:dyDescent="0.2">
      <c r="A46" s="33" t="s">
        <v>34</v>
      </c>
      <c r="B46" s="33"/>
      <c r="C46" s="33"/>
      <c r="D46" s="33"/>
      <c r="E46" s="33"/>
      <c r="F46" s="33" t="s">
        <v>170</v>
      </c>
      <c r="G46" s="33"/>
      <c r="H46" s="125" t="s">
        <v>194</v>
      </c>
      <c r="I46" s="124"/>
      <c r="J46" s="124" t="s">
        <v>172</v>
      </c>
      <c r="K46" s="124"/>
      <c r="L46" s="124" t="s">
        <v>189</v>
      </c>
      <c r="M46" s="82"/>
      <c r="N46" s="82"/>
    </row>
    <row r="47" spans="1:14" x14ac:dyDescent="0.2">
      <c r="A47" s="33"/>
      <c r="B47" s="33"/>
      <c r="C47" s="33"/>
      <c r="D47" s="33"/>
      <c r="E47" s="33"/>
      <c r="F47" s="33" t="s">
        <v>174</v>
      </c>
      <c r="G47" s="33"/>
      <c r="H47" s="125"/>
      <c r="I47" s="124"/>
      <c r="J47" s="124" t="s">
        <v>175</v>
      </c>
      <c r="K47" s="124"/>
      <c r="L47" s="124" t="s">
        <v>179</v>
      </c>
      <c r="M47" s="82"/>
      <c r="N47" s="82"/>
    </row>
    <row r="48" spans="1:14" x14ac:dyDescent="0.2">
      <c r="A48" s="33"/>
      <c r="B48" s="33"/>
      <c r="C48" s="33"/>
      <c r="D48" s="33"/>
      <c r="E48" s="33"/>
      <c r="F48" s="33"/>
      <c r="G48" s="33"/>
      <c r="H48" s="125" t="s">
        <v>444</v>
      </c>
      <c r="I48" s="124"/>
      <c r="J48" s="124" t="s">
        <v>181</v>
      </c>
      <c r="K48" s="124"/>
      <c r="L48" s="124"/>
      <c r="M48" s="82"/>
      <c r="N48" s="114"/>
    </row>
    <row r="49" spans="1:14" x14ac:dyDescent="0.2">
      <c r="A49" s="33"/>
      <c r="B49" s="33"/>
      <c r="C49" s="33"/>
      <c r="D49" s="33"/>
      <c r="E49" s="33"/>
      <c r="F49" s="33"/>
      <c r="G49" s="33"/>
      <c r="H49" s="125"/>
      <c r="I49" s="124"/>
      <c r="J49" s="124" t="s">
        <v>182</v>
      </c>
      <c r="K49" s="124"/>
      <c r="L49" s="124"/>
      <c r="M49" s="82"/>
      <c r="N49" s="82"/>
    </row>
    <row r="50" spans="1:14" x14ac:dyDescent="0.2">
      <c r="A50" s="33"/>
      <c r="B50" s="33"/>
      <c r="C50" s="33"/>
      <c r="D50" s="33"/>
      <c r="E50" s="33"/>
      <c r="F50" s="33"/>
      <c r="G50" s="33"/>
      <c r="H50" s="125"/>
      <c r="I50" s="124"/>
      <c r="J50" s="124"/>
      <c r="K50" s="124"/>
      <c r="L50" s="124"/>
      <c r="M50" s="82"/>
      <c r="N50" s="82"/>
    </row>
    <row r="51" spans="1:14" x14ac:dyDescent="0.2">
      <c r="A51" s="33" t="s">
        <v>35</v>
      </c>
      <c r="B51" s="33"/>
      <c r="C51" s="33"/>
      <c r="D51" s="33"/>
      <c r="E51" s="33"/>
      <c r="F51" s="33" t="s">
        <v>170</v>
      </c>
      <c r="G51" s="33"/>
      <c r="H51" s="125" t="s">
        <v>195</v>
      </c>
      <c r="I51" s="124"/>
      <c r="J51" s="124" t="s">
        <v>172</v>
      </c>
      <c r="K51" s="124"/>
      <c r="L51" s="124" t="s">
        <v>196</v>
      </c>
      <c r="M51" s="33"/>
      <c r="N51" s="82"/>
    </row>
    <row r="52" spans="1:14" x14ac:dyDescent="0.2">
      <c r="A52" s="33"/>
      <c r="B52" s="33"/>
      <c r="C52" s="33"/>
      <c r="D52" s="33"/>
      <c r="E52" s="33"/>
      <c r="F52" s="33" t="s">
        <v>174</v>
      </c>
      <c r="G52" s="33"/>
      <c r="H52" s="125"/>
      <c r="I52" s="124"/>
      <c r="J52" s="124" t="s">
        <v>175</v>
      </c>
      <c r="K52" s="124"/>
      <c r="L52" s="124" t="s">
        <v>179</v>
      </c>
      <c r="M52" s="33"/>
      <c r="N52" s="82"/>
    </row>
    <row r="53" spans="1:14" x14ac:dyDescent="0.2">
      <c r="A53" s="33"/>
      <c r="B53" s="33"/>
      <c r="C53" s="33"/>
      <c r="D53" s="33"/>
      <c r="E53" s="33"/>
      <c r="F53" s="33"/>
      <c r="G53" s="33"/>
      <c r="H53" s="125"/>
      <c r="I53" s="124"/>
      <c r="J53" s="124"/>
      <c r="K53" s="124"/>
      <c r="L53" s="124"/>
      <c r="M53" s="33"/>
      <c r="N53" s="82"/>
    </row>
    <row r="54" spans="1:14" x14ac:dyDescent="0.2">
      <c r="A54" s="33" t="s">
        <v>98</v>
      </c>
      <c r="B54" s="33"/>
      <c r="C54" s="33"/>
      <c r="D54" s="33"/>
      <c r="E54" s="33"/>
      <c r="F54" s="33" t="s">
        <v>170</v>
      </c>
      <c r="G54" s="33"/>
      <c r="H54" s="125" t="s">
        <v>197</v>
      </c>
      <c r="I54" s="124"/>
      <c r="J54" s="124" t="s">
        <v>172</v>
      </c>
      <c r="K54" s="124"/>
      <c r="L54" s="124" t="s">
        <v>184</v>
      </c>
      <c r="M54" s="33"/>
      <c r="N54" s="82"/>
    </row>
    <row r="55" spans="1:14" x14ac:dyDescent="0.2">
      <c r="A55" s="41"/>
      <c r="B55" s="41"/>
      <c r="C55" s="41"/>
      <c r="D55" s="41"/>
      <c r="E55" s="41"/>
      <c r="F55" s="41" t="s">
        <v>174</v>
      </c>
      <c r="G55" s="41"/>
      <c r="H55" s="126"/>
      <c r="I55" s="127"/>
      <c r="J55" s="127" t="s">
        <v>175</v>
      </c>
      <c r="K55" s="127"/>
      <c r="L55" s="127" t="s">
        <v>179</v>
      </c>
      <c r="M55" s="41"/>
      <c r="N55" s="82"/>
    </row>
    <row r="56" spans="1:14" ht="13.5" x14ac:dyDescent="0.2">
      <c r="A56" s="43"/>
      <c r="B56" s="33"/>
      <c r="C56" s="33"/>
      <c r="D56" s="33"/>
      <c r="E56" s="33"/>
      <c r="F56" s="33"/>
      <c r="G56" s="33"/>
      <c r="H56" s="124"/>
      <c r="I56" s="124"/>
      <c r="J56" s="124"/>
      <c r="K56" s="124"/>
      <c r="L56" s="124"/>
      <c r="M56" s="33"/>
      <c r="N56" s="82"/>
    </row>
    <row r="57" spans="1:14" x14ac:dyDescent="0.2">
      <c r="A57" s="33" t="s">
        <v>46</v>
      </c>
      <c r="B57" s="33"/>
      <c r="C57" s="33"/>
      <c r="D57" s="33"/>
      <c r="E57" s="33"/>
      <c r="F57" s="33" t="s">
        <v>170</v>
      </c>
      <c r="G57" s="33"/>
      <c r="H57" s="125" t="s">
        <v>198</v>
      </c>
      <c r="I57" s="124"/>
      <c r="J57" s="124" t="s">
        <v>172</v>
      </c>
      <c r="K57" s="124"/>
      <c r="L57" s="124" t="s">
        <v>189</v>
      </c>
      <c r="M57" s="33"/>
      <c r="N57" s="82"/>
    </row>
    <row r="58" spans="1:14" x14ac:dyDescent="0.2">
      <c r="A58" s="33"/>
      <c r="B58" s="33"/>
      <c r="C58" s="33"/>
      <c r="D58" s="33"/>
      <c r="E58" s="33"/>
      <c r="F58" s="33" t="s">
        <v>174</v>
      </c>
      <c r="G58" s="33"/>
      <c r="H58" s="125"/>
      <c r="I58" s="124"/>
      <c r="J58" s="124" t="s">
        <v>175</v>
      </c>
      <c r="K58" s="124"/>
      <c r="L58" s="124" t="s">
        <v>179</v>
      </c>
      <c r="M58" s="33"/>
      <c r="N58" s="82"/>
    </row>
    <row r="59" spans="1:14" x14ac:dyDescent="0.2">
      <c r="A59" s="33"/>
      <c r="B59" s="33"/>
      <c r="C59" s="33"/>
      <c r="D59" s="33"/>
      <c r="E59" s="33"/>
      <c r="F59" s="33"/>
      <c r="G59" s="33"/>
      <c r="H59" s="125" t="s">
        <v>199</v>
      </c>
      <c r="I59" s="124"/>
      <c r="J59" s="124" t="s">
        <v>181</v>
      </c>
      <c r="K59" s="124"/>
      <c r="L59" s="124"/>
      <c r="M59" s="33"/>
      <c r="N59" s="114"/>
    </row>
    <row r="60" spans="1:14" x14ac:dyDescent="0.2">
      <c r="A60" s="33"/>
      <c r="B60" s="33"/>
      <c r="C60" s="33"/>
      <c r="D60" s="33"/>
      <c r="E60" s="33"/>
      <c r="F60" s="33"/>
      <c r="G60" s="33"/>
      <c r="H60" s="125"/>
      <c r="I60" s="124"/>
      <c r="J60" s="124" t="s">
        <v>182</v>
      </c>
      <c r="K60" s="124"/>
      <c r="L60" s="124"/>
      <c r="M60" s="33"/>
      <c r="N60" s="82"/>
    </row>
    <row r="61" spans="1:14" x14ac:dyDescent="0.2">
      <c r="A61" s="82"/>
      <c r="B61" s="82"/>
      <c r="C61" s="82"/>
      <c r="D61" s="82"/>
      <c r="E61" s="82"/>
      <c r="F61" s="82"/>
      <c r="G61" s="82"/>
      <c r="H61" s="113"/>
      <c r="I61" s="82"/>
      <c r="J61" s="82"/>
      <c r="K61" s="82"/>
      <c r="L61" s="82"/>
      <c r="M61" s="82"/>
      <c r="N61" s="82"/>
    </row>
    <row r="62" spans="1:14" x14ac:dyDescent="0.2">
      <c r="A62" s="37" t="s">
        <v>752</v>
      </c>
      <c r="B62" s="82"/>
      <c r="C62" s="82"/>
      <c r="D62" s="82"/>
      <c r="E62" s="37" t="s">
        <v>513</v>
      </c>
      <c r="F62" s="82"/>
      <c r="G62" s="82"/>
      <c r="H62" s="113"/>
      <c r="I62" s="82"/>
      <c r="J62" s="82"/>
      <c r="K62" s="82"/>
      <c r="L62" s="82"/>
      <c r="M62" s="82"/>
      <c r="N62" s="82"/>
    </row>
    <row r="63" spans="1:14" x14ac:dyDescent="0.2">
      <c r="A63" s="82"/>
      <c r="B63" s="82"/>
      <c r="C63" s="82"/>
      <c r="D63" s="82"/>
      <c r="E63" s="38" t="s">
        <v>514</v>
      </c>
      <c r="F63" s="82"/>
      <c r="G63" s="82"/>
      <c r="H63" s="113"/>
      <c r="I63" s="82"/>
      <c r="J63" s="82"/>
      <c r="K63" s="82"/>
      <c r="L63" s="82"/>
      <c r="M63" s="82"/>
      <c r="N63" s="82"/>
    </row>
    <row r="64" spans="1:14" x14ac:dyDescent="0.2">
      <c r="A64" s="112"/>
      <c r="B64" s="112"/>
      <c r="C64" s="112"/>
      <c r="D64" s="112"/>
      <c r="E64" s="112"/>
      <c r="F64" s="112"/>
      <c r="G64" s="112"/>
      <c r="H64" s="115"/>
      <c r="I64" s="112"/>
      <c r="J64" s="112"/>
      <c r="K64" s="112"/>
      <c r="L64" s="112"/>
      <c r="M64" s="112"/>
      <c r="N64" s="82"/>
    </row>
    <row r="65" spans="1:14" x14ac:dyDescent="0.2">
      <c r="A65" s="41" t="s">
        <v>20</v>
      </c>
      <c r="B65" s="41"/>
      <c r="C65" s="41"/>
      <c r="D65" s="41"/>
      <c r="E65" s="41"/>
      <c r="F65" s="41" t="s">
        <v>160</v>
      </c>
      <c r="G65" s="41"/>
      <c r="H65" s="41" t="s">
        <v>161</v>
      </c>
      <c r="I65" s="41"/>
      <c r="J65" s="41"/>
      <c r="K65" s="41"/>
      <c r="L65" s="41" t="s">
        <v>162</v>
      </c>
      <c r="M65" s="41"/>
      <c r="N65" s="82"/>
    </row>
    <row r="66" spans="1:14" ht="13.5" x14ac:dyDescent="0.2">
      <c r="A66" s="33" t="s">
        <v>24</v>
      </c>
      <c r="B66" s="33"/>
      <c r="C66" s="33"/>
      <c r="D66" s="33"/>
      <c r="E66" s="33"/>
      <c r="F66" s="33" t="s">
        <v>163</v>
      </c>
      <c r="G66" s="33"/>
      <c r="H66" s="40" t="s">
        <v>164</v>
      </c>
      <c r="I66" s="40"/>
      <c r="J66" s="40"/>
      <c r="K66" s="33"/>
      <c r="L66" s="33" t="s">
        <v>273</v>
      </c>
      <c r="M66" s="33"/>
      <c r="N66" s="82"/>
    </row>
    <row r="67" spans="1:14" x14ac:dyDescent="0.2">
      <c r="A67" s="33"/>
      <c r="B67" s="33"/>
      <c r="C67" s="33"/>
      <c r="D67" s="33"/>
      <c r="E67" s="33"/>
      <c r="F67" s="33"/>
      <c r="G67" s="33"/>
      <c r="H67" s="33" t="s">
        <v>165</v>
      </c>
      <c r="I67" s="33"/>
      <c r="J67" s="33" t="s">
        <v>166</v>
      </c>
      <c r="K67" s="33"/>
      <c r="L67" s="33" t="s">
        <v>167</v>
      </c>
      <c r="M67" s="33"/>
      <c r="N67" s="82"/>
    </row>
    <row r="68" spans="1:14" ht="13.5" x14ac:dyDescent="0.2">
      <c r="A68" s="40"/>
      <c r="B68" s="40"/>
      <c r="C68" s="40"/>
      <c r="D68" s="40"/>
      <c r="E68" s="40"/>
      <c r="F68" s="40"/>
      <c r="G68" s="40"/>
      <c r="H68" s="40" t="s">
        <v>168</v>
      </c>
      <c r="I68" s="40"/>
      <c r="J68" s="40" t="s">
        <v>169</v>
      </c>
      <c r="K68" s="40"/>
      <c r="L68" s="40" t="s">
        <v>547</v>
      </c>
      <c r="M68" s="40"/>
      <c r="N68" s="82"/>
    </row>
    <row r="69" spans="1:14" x14ac:dyDescent="0.2">
      <c r="A69" s="33"/>
      <c r="B69" s="33"/>
      <c r="C69" s="33"/>
      <c r="D69" s="33"/>
      <c r="E69" s="33"/>
      <c r="F69" s="33"/>
      <c r="G69" s="33"/>
      <c r="H69" s="125"/>
      <c r="I69" s="124"/>
      <c r="J69" s="124"/>
      <c r="K69" s="124"/>
      <c r="L69" s="124"/>
      <c r="M69" s="33"/>
      <c r="N69" s="82"/>
    </row>
    <row r="70" spans="1:14" x14ac:dyDescent="0.2">
      <c r="A70" s="33" t="s">
        <v>134</v>
      </c>
      <c r="B70" s="33"/>
      <c r="C70" s="33"/>
      <c r="D70" s="33"/>
      <c r="E70" s="33"/>
      <c r="F70" s="33" t="s">
        <v>170</v>
      </c>
      <c r="G70" s="33"/>
      <c r="H70" s="125" t="s">
        <v>200</v>
      </c>
      <c r="I70" s="124"/>
      <c r="J70" s="124" t="s">
        <v>172</v>
      </c>
      <c r="K70" s="124"/>
      <c r="L70" s="124" t="s">
        <v>178</v>
      </c>
      <c r="M70" s="33"/>
      <c r="N70" s="82"/>
    </row>
    <row r="71" spans="1:14" x14ac:dyDescent="0.2">
      <c r="A71" s="33"/>
      <c r="B71" s="33"/>
      <c r="C71" s="33"/>
      <c r="D71" s="33"/>
      <c r="E71" s="33"/>
      <c r="F71" s="33" t="s">
        <v>174</v>
      </c>
      <c r="G71" s="33"/>
      <c r="H71" s="125"/>
      <c r="I71" s="124"/>
      <c r="J71" s="124" t="s">
        <v>175</v>
      </c>
      <c r="K71" s="124"/>
      <c r="L71" s="124" t="s">
        <v>179</v>
      </c>
      <c r="M71" s="33"/>
      <c r="N71" s="82"/>
    </row>
    <row r="72" spans="1:14" x14ac:dyDescent="0.2">
      <c r="A72" s="33"/>
      <c r="B72" s="33"/>
      <c r="C72" s="33"/>
      <c r="D72" s="33"/>
      <c r="E72" s="33"/>
      <c r="F72" s="33"/>
      <c r="G72" s="33"/>
      <c r="H72" s="125"/>
      <c r="I72" s="124"/>
      <c r="J72" s="124"/>
      <c r="K72" s="124"/>
      <c r="L72" s="124"/>
      <c r="M72" s="33"/>
      <c r="N72" s="82"/>
    </row>
    <row r="73" spans="1:14" x14ac:dyDescent="0.2">
      <c r="A73" s="33" t="s">
        <v>517</v>
      </c>
      <c r="B73" s="33"/>
      <c r="C73" s="33"/>
      <c r="D73" s="33"/>
      <c r="E73" s="33"/>
      <c r="F73" s="33" t="s">
        <v>201</v>
      </c>
      <c r="G73" s="33"/>
      <c r="H73" s="125" t="s">
        <v>202</v>
      </c>
      <c r="I73" s="124"/>
      <c r="J73" s="124" t="s">
        <v>172</v>
      </c>
      <c r="K73" s="124"/>
      <c r="L73" s="124" t="s">
        <v>189</v>
      </c>
      <c r="M73" s="33"/>
      <c r="N73" s="82"/>
    </row>
    <row r="74" spans="1:14" x14ac:dyDescent="0.2">
      <c r="A74" s="33"/>
      <c r="B74" s="33"/>
      <c r="C74" s="33"/>
      <c r="D74" s="33"/>
      <c r="E74" s="33"/>
      <c r="F74" s="33" t="s">
        <v>203</v>
      </c>
      <c r="G74" s="33"/>
      <c r="H74" s="125"/>
      <c r="I74" s="124"/>
      <c r="J74" s="124" t="s">
        <v>175</v>
      </c>
      <c r="K74" s="124"/>
      <c r="L74" s="124" t="s">
        <v>179</v>
      </c>
      <c r="M74" s="33"/>
      <c r="N74" s="82"/>
    </row>
    <row r="75" spans="1:14" x14ac:dyDescent="0.2">
      <c r="A75" s="33"/>
      <c r="B75" s="33"/>
      <c r="C75" s="33"/>
      <c r="D75" s="33"/>
      <c r="E75" s="33"/>
      <c r="F75" s="33"/>
      <c r="G75" s="33"/>
      <c r="H75" s="125"/>
      <c r="I75" s="124"/>
      <c r="J75" s="124"/>
      <c r="K75" s="124"/>
      <c r="L75" s="124"/>
      <c r="M75" s="33"/>
      <c r="N75" s="82"/>
    </row>
    <row r="76" spans="1:14" x14ac:dyDescent="0.2">
      <c r="A76" s="33" t="s">
        <v>47</v>
      </c>
      <c r="B76" s="33"/>
      <c r="C76" s="33"/>
      <c r="D76" s="33"/>
      <c r="E76" s="33"/>
      <c r="F76" s="33" t="s">
        <v>170</v>
      </c>
      <c r="G76" s="33"/>
      <c r="H76" s="125" t="s">
        <v>204</v>
      </c>
      <c r="I76" s="124"/>
      <c r="J76" s="124" t="s">
        <v>172</v>
      </c>
      <c r="K76" s="124"/>
      <c r="L76" s="124" t="s">
        <v>184</v>
      </c>
      <c r="M76" s="33"/>
      <c r="N76" s="82"/>
    </row>
    <row r="77" spans="1:14" x14ac:dyDescent="0.2">
      <c r="A77" s="33"/>
      <c r="B77" s="33"/>
      <c r="C77" s="33"/>
      <c r="D77" s="33"/>
      <c r="E77" s="33"/>
      <c r="F77" s="33" t="s">
        <v>174</v>
      </c>
      <c r="G77" s="33"/>
      <c r="H77" s="125"/>
      <c r="I77" s="124"/>
      <c r="J77" s="124" t="s">
        <v>175</v>
      </c>
      <c r="K77" s="124"/>
      <c r="L77" s="124" t="s">
        <v>179</v>
      </c>
      <c r="M77" s="33"/>
      <c r="N77" s="82"/>
    </row>
    <row r="78" spans="1:14" x14ac:dyDescent="0.2">
      <c r="A78" s="33"/>
      <c r="B78" s="33"/>
      <c r="C78" s="33"/>
      <c r="D78" s="33"/>
      <c r="E78" s="33"/>
      <c r="F78" s="33"/>
      <c r="G78" s="33"/>
      <c r="H78" s="125"/>
      <c r="I78" s="124"/>
      <c r="J78" s="124"/>
      <c r="K78" s="124"/>
      <c r="L78" s="124"/>
      <c r="M78" s="33"/>
      <c r="N78" s="82"/>
    </row>
    <row r="79" spans="1:14" x14ac:dyDescent="0.2">
      <c r="A79" s="33" t="s">
        <v>205</v>
      </c>
      <c r="B79" s="33"/>
      <c r="C79" s="33"/>
      <c r="D79" s="33"/>
      <c r="E79" s="33"/>
      <c r="F79" s="33" t="s">
        <v>170</v>
      </c>
      <c r="G79" s="33"/>
      <c r="H79" s="125" t="s">
        <v>206</v>
      </c>
      <c r="I79" s="124"/>
      <c r="J79" s="124" t="s">
        <v>172</v>
      </c>
      <c r="K79" s="124"/>
      <c r="L79" s="124" t="s">
        <v>178</v>
      </c>
      <c r="M79" s="33"/>
      <c r="N79" s="82"/>
    </row>
    <row r="80" spans="1:14" x14ac:dyDescent="0.2">
      <c r="A80" s="33"/>
      <c r="B80" s="33"/>
      <c r="C80" s="33"/>
      <c r="D80" s="33"/>
      <c r="E80" s="33"/>
      <c r="F80" s="33" t="s">
        <v>174</v>
      </c>
      <c r="G80" s="33"/>
      <c r="H80" s="125" t="s">
        <v>518</v>
      </c>
      <c r="I80" s="124"/>
      <c r="J80" s="124" t="s">
        <v>175</v>
      </c>
      <c r="K80" s="124"/>
      <c r="L80" s="124" t="s">
        <v>207</v>
      </c>
      <c r="M80" s="33"/>
      <c r="N80" s="82"/>
    </row>
    <row r="81" spans="1:14" x14ac:dyDescent="0.2">
      <c r="A81" s="33"/>
      <c r="B81" s="33"/>
      <c r="C81" s="33"/>
      <c r="D81" s="33"/>
      <c r="E81" s="33"/>
      <c r="F81" s="33"/>
      <c r="G81" s="33"/>
      <c r="H81" s="125"/>
      <c r="I81" s="124"/>
      <c r="J81" s="124"/>
      <c r="K81" s="124"/>
      <c r="L81" s="124"/>
      <c r="M81" s="33"/>
      <c r="N81" s="82"/>
    </row>
    <row r="82" spans="1:14" x14ac:dyDescent="0.2">
      <c r="A82" s="33" t="s">
        <v>99</v>
      </c>
      <c r="B82" s="33"/>
      <c r="C82" s="33"/>
      <c r="D82" s="33"/>
      <c r="E82" s="33"/>
      <c r="F82" s="33" t="s">
        <v>170</v>
      </c>
      <c r="G82" s="33"/>
      <c r="H82" s="125" t="s">
        <v>208</v>
      </c>
      <c r="I82" s="124"/>
      <c r="J82" s="124" t="s">
        <v>172</v>
      </c>
      <c r="K82" s="124"/>
      <c r="L82" s="124" t="s">
        <v>184</v>
      </c>
      <c r="M82" s="33"/>
      <c r="N82" s="82"/>
    </row>
    <row r="83" spans="1:14" x14ac:dyDescent="0.2">
      <c r="A83" s="33"/>
      <c r="B83" s="33"/>
      <c r="C83" s="33"/>
      <c r="D83" s="33"/>
      <c r="E83" s="33"/>
      <c r="F83" s="33" t="s">
        <v>174</v>
      </c>
      <c r="G83" s="33"/>
      <c r="H83" s="125"/>
      <c r="I83" s="124"/>
      <c r="J83" s="124" t="s">
        <v>175</v>
      </c>
      <c r="K83" s="124"/>
      <c r="L83" s="124" t="s">
        <v>179</v>
      </c>
      <c r="M83" s="33"/>
      <c r="N83" s="82"/>
    </row>
    <row r="84" spans="1:14" x14ac:dyDescent="0.2">
      <c r="A84" s="33"/>
      <c r="B84" s="33"/>
      <c r="C84" s="33"/>
      <c r="D84" s="33"/>
      <c r="E84" s="33"/>
      <c r="F84" s="33"/>
      <c r="G84" s="33"/>
      <c r="H84" s="125"/>
      <c r="I84" s="124"/>
      <c r="J84" s="124"/>
      <c r="K84" s="124"/>
      <c r="L84" s="124"/>
      <c r="M84" s="33"/>
      <c r="N84" s="82"/>
    </row>
    <row r="85" spans="1:14" x14ac:dyDescent="0.2">
      <c r="A85" s="33" t="s">
        <v>100</v>
      </c>
      <c r="B85" s="33"/>
      <c r="C85" s="33"/>
      <c r="D85" s="33"/>
      <c r="E85" s="33"/>
      <c r="F85" s="33" t="s">
        <v>170</v>
      </c>
      <c r="G85" s="33"/>
      <c r="H85" s="125" t="s">
        <v>191</v>
      </c>
      <c r="I85" s="124"/>
      <c r="J85" s="124" t="s">
        <v>172</v>
      </c>
      <c r="K85" s="124"/>
      <c r="L85" s="124" t="s">
        <v>189</v>
      </c>
      <c r="M85" s="33"/>
      <c r="N85" s="82"/>
    </row>
    <row r="86" spans="1:14" x14ac:dyDescent="0.2">
      <c r="A86" s="33"/>
      <c r="B86" s="33"/>
      <c r="C86" s="33"/>
      <c r="D86" s="33"/>
      <c r="E86" s="33"/>
      <c r="F86" s="33" t="s">
        <v>174</v>
      </c>
      <c r="G86" s="33"/>
      <c r="H86" s="125"/>
      <c r="I86" s="124"/>
      <c r="J86" s="124" t="s">
        <v>175</v>
      </c>
      <c r="K86" s="124"/>
      <c r="L86" s="124" t="s">
        <v>179</v>
      </c>
      <c r="M86" s="33"/>
      <c r="N86" s="82"/>
    </row>
    <row r="87" spans="1:14" x14ac:dyDescent="0.2">
      <c r="A87" s="33"/>
      <c r="B87" s="33"/>
      <c r="C87" s="33"/>
      <c r="D87" s="33"/>
      <c r="E87" s="33"/>
      <c r="F87" s="33"/>
      <c r="G87" s="33"/>
      <c r="H87" s="125" t="s">
        <v>209</v>
      </c>
      <c r="I87" s="124"/>
      <c r="J87" s="124" t="s">
        <v>181</v>
      </c>
      <c r="K87" s="124"/>
      <c r="L87" s="124"/>
      <c r="M87" s="33"/>
      <c r="N87" s="82"/>
    </row>
    <row r="88" spans="1:14" x14ac:dyDescent="0.2">
      <c r="A88" s="41"/>
      <c r="B88" s="41"/>
      <c r="C88" s="41"/>
      <c r="D88" s="41"/>
      <c r="E88" s="41"/>
      <c r="F88" s="41"/>
      <c r="G88" s="41"/>
      <c r="H88" s="126"/>
      <c r="I88" s="127"/>
      <c r="J88" s="127" t="s">
        <v>182</v>
      </c>
      <c r="K88" s="127"/>
      <c r="L88" s="127"/>
      <c r="M88" s="33"/>
      <c r="N88" s="82"/>
    </row>
    <row r="89" spans="1:14" x14ac:dyDescent="0.2">
      <c r="A89" s="33"/>
      <c r="B89" s="33"/>
      <c r="C89" s="33"/>
      <c r="D89" s="33"/>
      <c r="E89" s="33"/>
      <c r="F89" s="33"/>
      <c r="G89" s="33"/>
      <c r="H89" s="29"/>
      <c r="I89" s="33"/>
      <c r="J89" s="33"/>
      <c r="K89" s="33"/>
      <c r="L89" s="33"/>
      <c r="M89" s="33"/>
      <c r="N89" s="82"/>
    </row>
    <row r="90" spans="1:14" x14ac:dyDescent="0.2">
      <c r="A90" s="33" t="s">
        <v>128</v>
      </c>
      <c r="B90" s="33"/>
      <c r="C90" s="33"/>
      <c r="D90" s="33"/>
      <c r="E90" s="33"/>
      <c r="F90" s="33" t="s">
        <v>170</v>
      </c>
      <c r="G90" s="33"/>
      <c r="H90" s="125" t="s">
        <v>210</v>
      </c>
      <c r="I90" s="124"/>
      <c r="J90" s="124" t="s">
        <v>172</v>
      </c>
      <c r="K90" s="124"/>
      <c r="L90" s="124" t="s">
        <v>173</v>
      </c>
      <c r="M90" s="33"/>
      <c r="N90" s="82"/>
    </row>
    <row r="91" spans="1:14" x14ac:dyDescent="0.2">
      <c r="A91" s="33"/>
      <c r="B91" s="33"/>
      <c r="C91" s="33"/>
      <c r="D91" s="33"/>
      <c r="E91" s="33"/>
      <c r="F91" s="33" t="s">
        <v>174</v>
      </c>
      <c r="G91" s="33"/>
      <c r="H91" s="125"/>
      <c r="I91" s="124"/>
      <c r="J91" s="124" t="s">
        <v>175</v>
      </c>
      <c r="K91" s="124"/>
      <c r="L91" s="124" t="s">
        <v>176</v>
      </c>
      <c r="M91" s="33"/>
      <c r="N91" s="82"/>
    </row>
    <row r="92" spans="1:14" x14ac:dyDescent="0.2">
      <c r="A92" s="33"/>
      <c r="B92" s="33"/>
      <c r="C92" s="33"/>
      <c r="D92" s="33"/>
      <c r="E92" s="33"/>
      <c r="F92" s="33"/>
      <c r="G92" s="33"/>
      <c r="H92" s="125"/>
      <c r="I92" s="124"/>
      <c r="J92" s="124"/>
      <c r="K92" s="124"/>
      <c r="L92" s="124"/>
      <c r="M92" s="33"/>
      <c r="N92" s="82"/>
    </row>
    <row r="93" spans="1:14" x14ac:dyDescent="0.2">
      <c r="A93" s="33" t="s">
        <v>40</v>
      </c>
      <c r="B93" s="33"/>
      <c r="C93" s="33"/>
      <c r="D93" s="33"/>
      <c r="E93" s="33"/>
      <c r="F93" s="33" t="s">
        <v>201</v>
      </c>
      <c r="G93" s="33"/>
      <c r="H93" s="125" t="s">
        <v>211</v>
      </c>
      <c r="I93" s="124"/>
      <c r="J93" s="124" t="s">
        <v>172</v>
      </c>
      <c r="K93" s="124"/>
      <c r="L93" s="124" t="s">
        <v>189</v>
      </c>
      <c r="M93" s="33"/>
      <c r="N93" s="82"/>
    </row>
    <row r="94" spans="1:14" x14ac:dyDescent="0.2">
      <c r="A94" s="33"/>
      <c r="B94" s="33"/>
      <c r="C94" s="33"/>
      <c r="D94" s="33"/>
      <c r="E94" s="33"/>
      <c r="F94" s="33" t="s">
        <v>203</v>
      </c>
      <c r="G94" s="33"/>
      <c r="H94" s="125"/>
      <c r="I94" s="124"/>
      <c r="J94" s="124" t="s">
        <v>175</v>
      </c>
      <c r="K94" s="124"/>
      <c r="L94" s="124" t="s">
        <v>179</v>
      </c>
      <c r="M94" s="33"/>
      <c r="N94" s="82"/>
    </row>
    <row r="95" spans="1:14" x14ac:dyDescent="0.2">
      <c r="A95" s="33"/>
      <c r="B95" s="33"/>
      <c r="C95" s="33"/>
      <c r="D95" s="33"/>
      <c r="E95" s="33"/>
      <c r="F95" s="33"/>
      <c r="G95" s="33"/>
      <c r="H95" s="125" t="s">
        <v>445</v>
      </c>
      <c r="I95" s="124"/>
      <c r="J95" s="124" t="s">
        <v>181</v>
      </c>
      <c r="K95" s="124"/>
      <c r="L95" s="124"/>
      <c r="M95" s="33"/>
      <c r="N95" s="82"/>
    </row>
    <row r="96" spans="1:14" x14ac:dyDescent="0.2">
      <c r="A96" s="33"/>
      <c r="B96" s="33"/>
      <c r="C96" s="33"/>
      <c r="D96" s="33"/>
      <c r="E96" s="33"/>
      <c r="F96" s="33"/>
      <c r="G96" s="33"/>
      <c r="H96" s="125"/>
      <c r="I96" s="124"/>
      <c r="J96" s="124" t="s">
        <v>182</v>
      </c>
      <c r="K96" s="124"/>
      <c r="L96" s="124"/>
      <c r="M96" s="33"/>
      <c r="N96" s="82"/>
    </row>
    <row r="97" spans="1:14" x14ac:dyDescent="0.2">
      <c r="A97" s="33"/>
      <c r="B97" s="33"/>
      <c r="C97" s="33"/>
      <c r="D97" s="33"/>
      <c r="E97" s="33"/>
      <c r="F97" s="33"/>
      <c r="G97" s="33"/>
      <c r="H97" s="125"/>
      <c r="I97" s="124"/>
      <c r="J97" s="124"/>
      <c r="K97" s="124"/>
      <c r="L97" s="124"/>
      <c r="M97" s="33"/>
      <c r="N97" s="82"/>
    </row>
    <row r="98" spans="1:14" x14ac:dyDescent="0.2">
      <c r="A98" s="33" t="s">
        <v>36</v>
      </c>
      <c r="B98" s="33"/>
      <c r="C98" s="33"/>
      <c r="D98" s="33"/>
      <c r="E98" s="33"/>
      <c r="F98" s="33" t="s">
        <v>170</v>
      </c>
      <c r="G98" s="33"/>
      <c r="H98" s="125" t="s">
        <v>212</v>
      </c>
      <c r="I98" s="124"/>
      <c r="J98" s="124" t="s">
        <v>172</v>
      </c>
      <c r="K98" s="124"/>
      <c r="L98" s="124" t="s">
        <v>189</v>
      </c>
      <c r="M98" s="33"/>
      <c r="N98" s="82"/>
    </row>
    <row r="99" spans="1:14" x14ac:dyDescent="0.2">
      <c r="A99" s="33"/>
      <c r="B99" s="33"/>
      <c r="C99" s="33"/>
      <c r="D99" s="33"/>
      <c r="E99" s="33"/>
      <c r="F99" s="33" t="s">
        <v>174</v>
      </c>
      <c r="G99" s="33"/>
      <c r="H99" s="125"/>
      <c r="I99" s="124"/>
      <c r="J99" s="124" t="s">
        <v>175</v>
      </c>
      <c r="K99" s="124"/>
      <c r="L99" s="124" t="s">
        <v>179</v>
      </c>
      <c r="M99" s="33"/>
      <c r="N99" s="82"/>
    </row>
    <row r="100" spans="1:14" x14ac:dyDescent="0.2">
      <c r="A100" s="33"/>
      <c r="B100" s="33"/>
      <c r="C100" s="33"/>
      <c r="D100" s="33"/>
      <c r="E100" s="33"/>
      <c r="F100" s="33"/>
      <c r="G100" s="33"/>
      <c r="H100" s="125"/>
      <c r="I100" s="124"/>
      <c r="J100" s="124"/>
      <c r="K100" s="124"/>
      <c r="L100" s="124"/>
      <c r="M100" s="33"/>
      <c r="N100" s="82"/>
    </row>
    <row r="101" spans="1:14" x14ac:dyDescent="0.2">
      <c r="A101" s="33" t="s">
        <v>101</v>
      </c>
      <c r="B101" s="33"/>
      <c r="C101" s="33"/>
      <c r="D101" s="33"/>
      <c r="E101" s="33"/>
      <c r="F101" s="33" t="s">
        <v>170</v>
      </c>
      <c r="G101" s="33"/>
      <c r="H101" s="129" t="s">
        <v>213</v>
      </c>
      <c r="I101" s="130"/>
      <c r="J101" s="130" t="s">
        <v>519</v>
      </c>
      <c r="K101" s="130"/>
      <c r="L101" s="130" t="s">
        <v>178</v>
      </c>
      <c r="M101" s="33"/>
      <c r="N101" s="82"/>
    </row>
    <row r="102" spans="1:14" x14ac:dyDescent="0.2">
      <c r="A102" s="33"/>
      <c r="B102" s="33"/>
      <c r="C102" s="33"/>
      <c r="D102" s="33"/>
      <c r="E102" s="33"/>
      <c r="F102" s="33" t="s">
        <v>174</v>
      </c>
      <c r="G102" s="33"/>
      <c r="H102" s="130"/>
      <c r="I102" s="130"/>
      <c r="J102" s="130" t="s">
        <v>175</v>
      </c>
      <c r="K102" s="130"/>
      <c r="L102" s="130" t="s">
        <v>214</v>
      </c>
      <c r="M102" s="33"/>
      <c r="N102" s="114"/>
    </row>
    <row r="103" spans="1:14" x14ac:dyDescent="0.2">
      <c r="A103" s="33"/>
      <c r="B103" s="33"/>
      <c r="C103" s="33"/>
      <c r="D103" s="33"/>
      <c r="E103" s="33"/>
      <c r="F103" s="33"/>
      <c r="G103" s="33"/>
      <c r="H103" s="129" t="s">
        <v>171</v>
      </c>
      <c r="I103" s="130"/>
      <c r="J103" s="130" t="s">
        <v>172</v>
      </c>
      <c r="K103" s="130"/>
      <c r="L103" s="130"/>
      <c r="M103" s="33"/>
      <c r="N103" s="82"/>
    </row>
    <row r="104" spans="1:14" x14ac:dyDescent="0.2">
      <c r="A104" s="33"/>
      <c r="B104" s="33"/>
      <c r="C104" s="33"/>
      <c r="D104" s="33"/>
      <c r="E104" s="33"/>
      <c r="F104" s="33"/>
      <c r="G104" s="33"/>
      <c r="H104" s="129"/>
      <c r="I104" s="130"/>
      <c r="J104" s="130" t="s">
        <v>175</v>
      </c>
      <c r="K104" s="130"/>
      <c r="L104" s="130"/>
      <c r="M104" s="33"/>
      <c r="N104" s="82"/>
    </row>
    <row r="105" spans="1:14" x14ac:dyDescent="0.2">
      <c r="A105" s="33"/>
      <c r="B105" s="33"/>
      <c r="C105" s="33"/>
      <c r="D105" s="33"/>
      <c r="E105" s="33"/>
      <c r="F105" s="33"/>
      <c r="G105" s="33"/>
      <c r="H105" s="129" t="s">
        <v>171</v>
      </c>
      <c r="I105" s="130"/>
      <c r="J105" s="130" t="s">
        <v>519</v>
      </c>
      <c r="K105" s="130"/>
      <c r="L105" s="130"/>
      <c r="M105" s="33"/>
      <c r="N105" s="114"/>
    </row>
    <row r="106" spans="1:14" x14ac:dyDescent="0.2">
      <c r="A106" s="33"/>
      <c r="B106" s="33"/>
      <c r="C106" s="33"/>
      <c r="D106" s="33"/>
      <c r="E106" s="33"/>
      <c r="F106" s="33"/>
      <c r="G106" s="33"/>
      <c r="H106" s="130"/>
      <c r="I106" s="130"/>
      <c r="J106" s="130" t="s">
        <v>175</v>
      </c>
      <c r="K106" s="130"/>
      <c r="L106" s="130"/>
      <c r="M106" s="33"/>
      <c r="N106" s="82"/>
    </row>
    <row r="107" spans="1:14" x14ac:dyDescent="0.2">
      <c r="A107" s="33"/>
      <c r="B107" s="33"/>
      <c r="C107" s="33"/>
      <c r="D107" s="33"/>
      <c r="E107" s="33"/>
      <c r="F107" s="33"/>
      <c r="G107" s="33"/>
      <c r="H107" s="129"/>
      <c r="I107" s="130"/>
      <c r="J107" s="130"/>
      <c r="K107" s="130"/>
      <c r="L107" s="130"/>
      <c r="M107" s="33"/>
      <c r="N107" s="82"/>
    </row>
    <row r="108" spans="1:14" x14ac:dyDescent="0.2">
      <c r="A108" s="33"/>
      <c r="B108" s="33"/>
      <c r="C108" s="33"/>
      <c r="D108" s="33"/>
      <c r="E108" s="33"/>
      <c r="F108" s="33"/>
      <c r="G108" s="33"/>
      <c r="H108" s="129"/>
      <c r="I108" s="130"/>
      <c r="J108" s="130"/>
      <c r="K108" s="130"/>
      <c r="L108" s="130"/>
      <c r="M108" s="33"/>
      <c r="N108" s="82"/>
    </row>
    <row r="109" spans="1:14" x14ac:dyDescent="0.2">
      <c r="A109" s="33" t="s">
        <v>102</v>
      </c>
      <c r="B109" s="33"/>
      <c r="C109" s="33"/>
      <c r="D109" s="33"/>
      <c r="E109" s="33"/>
      <c r="F109" s="33" t="s">
        <v>170</v>
      </c>
      <c r="G109" s="33"/>
      <c r="H109" s="129" t="s">
        <v>215</v>
      </c>
      <c r="I109" s="130"/>
      <c r="J109" s="130" t="s">
        <v>172</v>
      </c>
      <c r="K109" s="130"/>
      <c r="L109" s="130" t="s">
        <v>228</v>
      </c>
      <c r="M109" s="33"/>
      <c r="N109" s="82"/>
    </row>
    <row r="110" spans="1:14" x14ac:dyDescent="0.2">
      <c r="A110" s="33"/>
      <c r="B110" s="33"/>
      <c r="C110" s="33"/>
      <c r="D110" s="33"/>
      <c r="E110" s="33"/>
      <c r="F110" s="33" t="s">
        <v>174</v>
      </c>
      <c r="G110" s="33"/>
      <c r="H110" s="129"/>
      <c r="I110" s="130"/>
      <c r="J110" s="130" t="s">
        <v>175</v>
      </c>
      <c r="K110" s="130"/>
      <c r="L110" s="130" t="s">
        <v>176</v>
      </c>
      <c r="M110" s="33"/>
      <c r="N110" s="82"/>
    </row>
    <row r="111" spans="1:14" x14ac:dyDescent="0.2">
      <c r="A111" s="33"/>
      <c r="B111" s="33"/>
      <c r="C111" s="33"/>
      <c r="D111" s="33"/>
      <c r="E111" s="33"/>
      <c r="F111" s="33"/>
      <c r="G111" s="33"/>
      <c r="H111" s="129"/>
      <c r="I111" s="130"/>
      <c r="J111" s="130"/>
      <c r="K111" s="130"/>
      <c r="L111" s="130"/>
      <c r="M111" s="33"/>
      <c r="N111" s="82"/>
    </row>
    <row r="112" spans="1:14" x14ac:dyDescent="0.2">
      <c r="A112" s="33" t="s">
        <v>103</v>
      </c>
      <c r="B112" s="33"/>
      <c r="C112" s="33"/>
      <c r="D112" s="33"/>
      <c r="E112" s="33"/>
      <c r="F112" s="33" t="s">
        <v>170</v>
      </c>
      <c r="G112" s="33"/>
      <c r="H112" s="129" t="s">
        <v>216</v>
      </c>
      <c r="I112" s="130"/>
      <c r="J112" s="130" t="s">
        <v>172</v>
      </c>
      <c r="K112" s="130"/>
      <c r="L112" s="130" t="s">
        <v>189</v>
      </c>
      <c r="M112" s="33"/>
      <c r="N112" s="82"/>
    </row>
    <row r="113" spans="1:14" x14ac:dyDescent="0.2">
      <c r="A113" s="33"/>
      <c r="B113" s="33"/>
      <c r="C113" s="33"/>
      <c r="D113" s="33"/>
      <c r="E113" s="33"/>
      <c r="F113" s="33" t="s">
        <v>174</v>
      </c>
      <c r="G113" s="33"/>
      <c r="H113" s="129" t="s">
        <v>217</v>
      </c>
      <c r="I113" s="130"/>
      <c r="J113" s="130" t="s">
        <v>175</v>
      </c>
      <c r="K113" s="130"/>
      <c r="L113" s="130" t="s">
        <v>179</v>
      </c>
      <c r="M113" s="33"/>
      <c r="N113" s="82"/>
    </row>
    <row r="114" spans="1:14" x14ac:dyDescent="0.2">
      <c r="A114" s="33"/>
      <c r="B114" s="33"/>
      <c r="C114" s="33"/>
      <c r="D114" s="33"/>
      <c r="E114" s="33"/>
      <c r="F114" s="33"/>
      <c r="G114" s="33"/>
      <c r="H114" s="129"/>
      <c r="I114" s="130"/>
      <c r="J114" s="130"/>
      <c r="K114" s="130"/>
      <c r="L114" s="130"/>
      <c r="M114" s="33"/>
      <c r="N114" s="82"/>
    </row>
    <row r="115" spans="1:14" x14ac:dyDescent="0.2">
      <c r="A115" s="33" t="s">
        <v>104</v>
      </c>
      <c r="B115" s="33"/>
      <c r="C115" s="33"/>
      <c r="D115" s="33"/>
      <c r="E115" s="33"/>
      <c r="F115" s="33" t="s">
        <v>170</v>
      </c>
      <c r="G115" s="33"/>
      <c r="H115" s="129" t="s">
        <v>218</v>
      </c>
      <c r="I115" s="130"/>
      <c r="J115" s="130" t="s">
        <v>172</v>
      </c>
      <c r="K115" s="130"/>
      <c r="L115" s="130" t="s">
        <v>189</v>
      </c>
      <c r="M115" s="33"/>
      <c r="N115" s="82"/>
    </row>
    <row r="116" spans="1:14" x14ac:dyDescent="0.2">
      <c r="A116" s="33"/>
      <c r="B116" s="33"/>
      <c r="C116" s="33"/>
      <c r="D116" s="33"/>
      <c r="E116" s="33"/>
      <c r="F116" s="33" t="s">
        <v>174</v>
      </c>
      <c r="G116" s="33"/>
      <c r="H116" s="129"/>
      <c r="I116" s="130"/>
      <c r="J116" s="130" t="s">
        <v>175</v>
      </c>
      <c r="K116" s="130"/>
      <c r="L116" s="130" t="s">
        <v>179</v>
      </c>
      <c r="M116" s="33"/>
      <c r="N116" s="82"/>
    </row>
    <row r="117" spans="1:14" x14ac:dyDescent="0.2">
      <c r="A117" s="82"/>
      <c r="B117" s="82"/>
      <c r="C117" s="82"/>
      <c r="D117" s="82"/>
      <c r="E117" s="82"/>
      <c r="F117" s="82"/>
      <c r="G117" s="82"/>
      <c r="H117" s="113"/>
      <c r="I117" s="82"/>
      <c r="J117" s="82"/>
      <c r="K117" s="82"/>
      <c r="L117" s="82"/>
      <c r="M117" s="82"/>
      <c r="N117" s="82"/>
    </row>
    <row r="118" spans="1:14" x14ac:dyDescent="0.2">
      <c r="A118" s="37" t="s">
        <v>752</v>
      </c>
      <c r="B118" s="82"/>
      <c r="C118" s="82"/>
      <c r="D118" s="82"/>
      <c r="E118" s="37" t="s">
        <v>513</v>
      </c>
      <c r="F118" s="82"/>
      <c r="G118" s="82"/>
      <c r="H118" s="113"/>
      <c r="I118" s="82"/>
      <c r="J118" s="38"/>
      <c r="K118" s="38"/>
      <c r="L118" s="38"/>
      <c r="M118" s="82"/>
      <c r="N118" s="82"/>
    </row>
    <row r="119" spans="1:14" x14ac:dyDescent="0.2">
      <c r="A119" s="82"/>
      <c r="B119" s="82"/>
      <c r="C119" s="82"/>
      <c r="D119" s="82"/>
      <c r="E119" s="38" t="s">
        <v>514</v>
      </c>
      <c r="F119" s="82"/>
      <c r="G119" s="82"/>
      <c r="H119" s="113"/>
      <c r="I119" s="82"/>
      <c r="J119" s="38"/>
      <c r="K119" s="38"/>
      <c r="L119" s="38"/>
      <c r="M119" s="82"/>
      <c r="N119" s="82"/>
    </row>
    <row r="120" spans="1:14" x14ac:dyDescent="0.2">
      <c r="A120" s="112"/>
      <c r="B120" s="112"/>
      <c r="C120" s="112"/>
      <c r="D120" s="112"/>
      <c r="E120" s="112"/>
      <c r="F120" s="112"/>
      <c r="G120" s="112"/>
      <c r="H120" s="115"/>
      <c r="I120" s="112"/>
      <c r="J120" s="39"/>
      <c r="K120" s="39"/>
      <c r="L120" s="39"/>
      <c r="M120" s="112"/>
      <c r="N120" s="82"/>
    </row>
    <row r="121" spans="1:14" x14ac:dyDescent="0.2">
      <c r="A121" s="41" t="s">
        <v>20</v>
      </c>
      <c r="B121" s="41"/>
      <c r="C121" s="41"/>
      <c r="D121" s="41"/>
      <c r="E121" s="41"/>
      <c r="F121" s="41" t="s">
        <v>160</v>
      </c>
      <c r="G121" s="41"/>
      <c r="H121" s="41" t="s">
        <v>161</v>
      </c>
      <c r="I121" s="41"/>
      <c r="J121" s="41"/>
      <c r="K121" s="41"/>
      <c r="L121" s="41" t="s">
        <v>162</v>
      </c>
      <c r="M121" s="41"/>
      <c r="N121" s="82"/>
    </row>
    <row r="122" spans="1:14" ht="13.5" x14ac:dyDescent="0.2">
      <c r="A122" s="33" t="s">
        <v>24</v>
      </c>
      <c r="B122" s="33"/>
      <c r="C122" s="33"/>
      <c r="D122" s="33"/>
      <c r="E122" s="33"/>
      <c r="F122" s="33" t="s">
        <v>163</v>
      </c>
      <c r="G122" s="33"/>
      <c r="H122" s="40" t="s">
        <v>164</v>
      </c>
      <c r="I122" s="40"/>
      <c r="J122" s="40"/>
      <c r="K122" s="33"/>
      <c r="L122" s="33" t="s">
        <v>273</v>
      </c>
      <c r="M122" s="33"/>
      <c r="N122" s="82"/>
    </row>
    <row r="123" spans="1:14" x14ac:dyDescent="0.2">
      <c r="A123" s="33"/>
      <c r="B123" s="33"/>
      <c r="C123" s="33"/>
      <c r="D123" s="33"/>
      <c r="E123" s="33"/>
      <c r="F123" s="33"/>
      <c r="G123" s="33"/>
      <c r="H123" s="33" t="s">
        <v>165</v>
      </c>
      <c r="I123" s="33"/>
      <c r="J123" s="33" t="s">
        <v>166</v>
      </c>
      <c r="K123" s="33"/>
      <c r="L123" s="33" t="s">
        <v>167</v>
      </c>
      <c r="M123" s="33"/>
      <c r="N123" s="82"/>
    </row>
    <row r="124" spans="1:14" ht="13.5" x14ac:dyDescent="0.2">
      <c r="A124" s="40"/>
      <c r="B124" s="40"/>
      <c r="C124" s="40"/>
      <c r="D124" s="40"/>
      <c r="E124" s="40"/>
      <c r="F124" s="40"/>
      <c r="G124" s="40"/>
      <c r="H124" s="40" t="s">
        <v>168</v>
      </c>
      <c r="I124" s="40"/>
      <c r="J124" s="40" t="s">
        <v>169</v>
      </c>
      <c r="K124" s="40"/>
      <c r="L124" s="40" t="s">
        <v>547</v>
      </c>
      <c r="M124" s="40"/>
      <c r="N124" s="82"/>
    </row>
    <row r="125" spans="1:14" x14ac:dyDescent="0.2">
      <c r="A125" s="41"/>
      <c r="B125" s="41"/>
      <c r="C125" s="41"/>
      <c r="D125" s="41"/>
      <c r="E125" s="41"/>
      <c r="F125" s="41"/>
      <c r="G125" s="41"/>
      <c r="H125" s="128"/>
      <c r="I125" s="128"/>
      <c r="J125" s="128"/>
      <c r="K125" s="128"/>
      <c r="L125" s="128"/>
      <c r="M125" s="41"/>
      <c r="N125" s="82"/>
    </row>
    <row r="126" spans="1:14" x14ac:dyDescent="0.2">
      <c r="A126" s="33" t="s">
        <v>129</v>
      </c>
      <c r="B126" s="33"/>
      <c r="C126" s="33"/>
      <c r="D126" s="33"/>
      <c r="E126" s="33"/>
      <c r="F126" s="33" t="s">
        <v>170</v>
      </c>
      <c r="G126" s="33"/>
      <c r="H126" s="129" t="s">
        <v>219</v>
      </c>
      <c r="I126" s="130"/>
      <c r="J126" s="130" t="s">
        <v>172</v>
      </c>
      <c r="K126" s="130"/>
      <c r="L126" s="130" t="s">
        <v>178</v>
      </c>
      <c r="M126" s="33"/>
      <c r="N126" s="82"/>
    </row>
    <row r="127" spans="1:14" x14ac:dyDescent="0.2">
      <c r="A127" s="33"/>
      <c r="B127" s="33"/>
      <c r="C127" s="33"/>
      <c r="D127" s="33"/>
      <c r="E127" s="33"/>
      <c r="F127" s="33" t="s">
        <v>174</v>
      </c>
      <c r="G127" s="33"/>
      <c r="H127" s="129" t="s">
        <v>220</v>
      </c>
      <c r="I127" s="130"/>
      <c r="J127" s="130" t="s">
        <v>175</v>
      </c>
      <c r="K127" s="130"/>
      <c r="L127" s="130" t="s">
        <v>179</v>
      </c>
      <c r="M127" s="33"/>
      <c r="N127" s="82"/>
    </row>
    <row r="128" spans="1:14" x14ac:dyDescent="0.2">
      <c r="A128" s="33"/>
      <c r="B128" s="33"/>
      <c r="C128" s="33"/>
      <c r="D128" s="33"/>
      <c r="E128" s="33"/>
      <c r="F128" s="33"/>
      <c r="G128" s="33"/>
      <c r="H128" s="129"/>
      <c r="I128" s="130"/>
      <c r="J128" s="130"/>
      <c r="K128" s="130"/>
      <c r="L128" s="130"/>
      <c r="M128" s="33"/>
      <c r="N128" s="82"/>
    </row>
    <row r="129" spans="1:14" x14ac:dyDescent="0.2">
      <c r="A129" s="33" t="s">
        <v>49</v>
      </c>
      <c r="B129" s="33"/>
      <c r="C129" s="33"/>
      <c r="D129" s="33"/>
      <c r="E129" s="33"/>
      <c r="F129" s="33" t="s">
        <v>170</v>
      </c>
      <c r="G129" s="33"/>
      <c r="H129" s="129" t="s">
        <v>221</v>
      </c>
      <c r="I129" s="130"/>
      <c r="J129" s="130" t="s">
        <v>172</v>
      </c>
      <c r="K129" s="130"/>
      <c r="L129" s="130" t="s">
        <v>184</v>
      </c>
      <c r="M129" s="33"/>
      <c r="N129" s="82"/>
    </row>
    <row r="130" spans="1:14" x14ac:dyDescent="0.2">
      <c r="A130" s="33"/>
      <c r="B130" s="33"/>
      <c r="C130" s="33"/>
      <c r="D130" s="33"/>
      <c r="E130" s="33"/>
      <c r="F130" s="33" t="s">
        <v>174</v>
      </c>
      <c r="G130" s="33"/>
      <c r="H130" s="129"/>
      <c r="I130" s="130"/>
      <c r="J130" s="130" t="s">
        <v>175</v>
      </c>
      <c r="K130" s="130"/>
      <c r="L130" s="130" t="s">
        <v>179</v>
      </c>
      <c r="M130" s="33"/>
      <c r="N130" s="82"/>
    </row>
    <row r="131" spans="1:14" x14ac:dyDescent="0.2">
      <c r="A131" s="33"/>
      <c r="B131" s="33"/>
      <c r="C131" s="33"/>
      <c r="D131" s="33"/>
      <c r="E131" s="33"/>
      <c r="F131" s="33"/>
      <c r="G131" s="33"/>
      <c r="H131" s="129"/>
      <c r="I131" s="130"/>
      <c r="J131" s="130"/>
      <c r="K131" s="130"/>
      <c r="L131" s="130"/>
      <c r="M131" s="33"/>
      <c r="N131" s="82"/>
    </row>
    <row r="132" spans="1:14" x14ac:dyDescent="0.2">
      <c r="A132" s="33" t="s">
        <v>50</v>
      </c>
      <c r="B132" s="33"/>
      <c r="C132" s="33"/>
      <c r="D132" s="33"/>
      <c r="E132" s="33"/>
      <c r="F132" s="33" t="s">
        <v>170</v>
      </c>
      <c r="G132" s="33"/>
      <c r="H132" s="129" t="s">
        <v>222</v>
      </c>
      <c r="I132" s="130"/>
      <c r="J132" s="130" t="s">
        <v>172</v>
      </c>
      <c r="K132" s="130"/>
      <c r="L132" s="130" t="s">
        <v>184</v>
      </c>
      <c r="M132" s="33"/>
      <c r="N132" s="82"/>
    </row>
    <row r="133" spans="1:14" x14ac:dyDescent="0.2">
      <c r="A133" s="33"/>
      <c r="B133" s="33"/>
      <c r="C133" s="33"/>
      <c r="D133" s="33"/>
      <c r="E133" s="33"/>
      <c r="F133" s="33" t="s">
        <v>174</v>
      </c>
      <c r="G133" s="33"/>
      <c r="H133" s="129"/>
      <c r="I133" s="130"/>
      <c r="J133" s="130" t="s">
        <v>175</v>
      </c>
      <c r="K133" s="130"/>
      <c r="L133" s="130" t="s">
        <v>179</v>
      </c>
      <c r="M133" s="33"/>
      <c r="N133" s="82"/>
    </row>
    <row r="134" spans="1:14" x14ac:dyDescent="0.2">
      <c r="A134" s="33"/>
      <c r="B134" s="33"/>
      <c r="C134" s="33"/>
      <c r="D134" s="33"/>
      <c r="E134" s="33"/>
      <c r="F134" s="33"/>
      <c r="G134" s="33"/>
      <c r="H134" s="129"/>
      <c r="I134" s="130"/>
      <c r="J134" s="130"/>
      <c r="K134" s="130"/>
      <c r="L134" s="130"/>
      <c r="M134" s="33"/>
      <c r="N134" s="82"/>
    </row>
    <row r="135" spans="1:14" x14ac:dyDescent="0.2">
      <c r="A135" s="33" t="s">
        <v>520</v>
      </c>
      <c r="B135" s="33"/>
      <c r="C135" s="33"/>
      <c r="D135" s="33"/>
      <c r="E135" s="33"/>
      <c r="F135" s="33" t="s">
        <v>170</v>
      </c>
      <c r="G135" s="33"/>
      <c r="H135" s="129" t="s">
        <v>223</v>
      </c>
      <c r="I135" s="130"/>
      <c r="J135" s="130" t="s">
        <v>172</v>
      </c>
      <c r="K135" s="130"/>
      <c r="L135" s="130" t="s">
        <v>178</v>
      </c>
      <c r="M135" s="33"/>
      <c r="N135" s="82"/>
    </row>
    <row r="136" spans="1:14" x14ac:dyDescent="0.2">
      <c r="A136" s="33"/>
      <c r="B136" s="33"/>
      <c r="C136" s="33"/>
      <c r="D136" s="33"/>
      <c r="E136" s="33"/>
      <c r="F136" s="33" t="s">
        <v>174</v>
      </c>
      <c r="G136" s="33"/>
      <c r="H136" s="129"/>
      <c r="I136" s="130"/>
      <c r="J136" s="130" t="s">
        <v>175</v>
      </c>
      <c r="K136" s="130"/>
      <c r="L136" s="130" t="s">
        <v>179</v>
      </c>
      <c r="M136" s="33"/>
      <c r="N136" s="82"/>
    </row>
    <row r="137" spans="1:14" x14ac:dyDescent="0.2">
      <c r="A137" s="33"/>
      <c r="B137" s="33"/>
      <c r="C137" s="33"/>
      <c r="D137" s="33"/>
      <c r="E137" s="33"/>
      <c r="F137" s="33"/>
      <c r="G137" s="33"/>
      <c r="H137" s="129" t="s">
        <v>521</v>
      </c>
      <c r="I137" s="130"/>
      <c r="J137" s="130" t="s">
        <v>181</v>
      </c>
      <c r="K137" s="130"/>
      <c r="L137" s="130"/>
      <c r="M137" s="33"/>
      <c r="N137" s="82"/>
    </row>
    <row r="138" spans="1:14" x14ac:dyDescent="0.2">
      <c r="A138" s="33"/>
      <c r="B138" s="33"/>
      <c r="C138" s="33"/>
      <c r="D138" s="33"/>
      <c r="E138" s="33"/>
      <c r="F138" s="33"/>
      <c r="G138" s="33"/>
      <c r="H138" s="129"/>
      <c r="I138" s="130"/>
      <c r="J138" s="130" t="s">
        <v>182</v>
      </c>
      <c r="K138" s="130"/>
      <c r="L138" s="130"/>
      <c r="M138" s="33"/>
      <c r="N138" s="82"/>
    </row>
    <row r="139" spans="1:14" x14ac:dyDescent="0.2">
      <c r="A139" s="33"/>
      <c r="B139" s="33"/>
      <c r="C139" s="33"/>
      <c r="D139" s="33"/>
      <c r="E139" s="33"/>
      <c r="F139" s="33"/>
      <c r="G139" s="33"/>
      <c r="H139" s="129"/>
      <c r="I139" s="130"/>
      <c r="J139" s="130"/>
      <c r="K139" s="130"/>
      <c r="L139" s="130"/>
      <c r="M139" s="33"/>
      <c r="N139" s="114"/>
    </row>
    <row r="140" spans="1:14" x14ac:dyDescent="0.2">
      <c r="A140" s="33" t="s">
        <v>37</v>
      </c>
      <c r="B140" s="33"/>
      <c r="C140" s="33"/>
      <c r="D140" s="33"/>
      <c r="E140" s="33"/>
      <c r="F140" s="33" t="s">
        <v>170</v>
      </c>
      <c r="G140" s="33"/>
      <c r="H140" s="129" t="s">
        <v>210</v>
      </c>
      <c r="I140" s="130"/>
      <c r="J140" s="130" t="s">
        <v>172</v>
      </c>
      <c r="K140" s="130"/>
      <c r="L140" s="130" t="s">
        <v>178</v>
      </c>
      <c r="M140" s="33"/>
      <c r="N140" s="82"/>
    </row>
    <row r="141" spans="1:14" x14ac:dyDescent="0.2">
      <c r="A141" s="33"/>
      <c r="B141" s="33"/>
      <c r="C141" s="33"/>
      <c r="D141" s="33"/>
      <c r="E141" s="33"/>
      <c r="F141" s="33" t="s">
        <v>174</v>
      </c>
      <c r="G141" s="33"/>
      <c r="H141" s="129"/>
      <c r="I141" s="130"/>
      <c r="J141" s="130" t="s">
        <v>175</v>
      </c>
      <c r="K141" s="130"/>
      <c r="L141" s="130" t="s">
        <v>179</v>
      </c>
      <c r="M141" s="33"/>
      <c r="N141" s="82"/>
    </row>
    <row r="142" spans="1:14" x14ac:dyDescent="0.2">
      <c r="A142" s="33"/>
      <c r="B142" s="33"/>
      <c r="C142" s="33"/>
      <c r="D142" s="33"/>
      <c r="E142" s="33"/>
      <c r="F142" s="33"/>
      <c r="G142" s="33"/>
      <c r="H142" s="129"/>
      <c r="I142" s="130"/>
      <c r="J142" s="130"/>
      <c r="K142" s="130"/>
      <c r="L142" s="130"/>
      <c r="M142" s="33"/>
      <c r="N142" s="82"/>
    </row>
    <row r="143" spans="1:14" x14ac:dyDescent="0.2">
      <c r="A143" s="33" t="s">
        <v>51</v>
      </c>
      <c r="B143" s="33"/>
      <c r="C143" s="33"/>
      <c r="D143" s="33"/>
      <c r="E143" s="33"/>
      <c r="F143" s="33" t="s">
        <v>170</v>
      </c>
      <c r="G143" s="33"/>
      <c r="H143" s="129" t="s">
        <v>224</v>
      </c>
      <c r="I143" s="130"/>
      <c r="J143" s="130" t="s">
        <v>172</v>
      </c>
      <c r="K143" s="130"/>
      <c r="L143" s="130" t="s">
        <v>184</v>
      </c>
      <c r="M143" s="33"/>
      <c r="N143" s="82"/>
    </row>
    <row r="144" spans="1:14" x14ac:dyDescent="0.2">
      <c r="A144" s="33"/>
      <c r="B144" s="33"/>
      <c r="C144" s="33"/>
      <c r="D144" s="33"/>
      <c r="E144" s="33"/>
      <c r="F144" s="33" t="s">
        <v>174</v>
      </c>
      <c r="G144" s="33"/>
      <c r="H144" s="129"/>
      <c r="I144" s="130"/>
      <c r="J144" s="130" t="s">
        <v>175</v>
      </c>
      <c r="K144" s="130"/>
      <c r="L144" s="130" t="s">
        <v>179</v>
      </c>
      <c r="M144" s="33"/>
      <c r="N144" s="82"/>
    </row>
    <row r="145" spans="1:14" x14ac:dyDescent="0.2">
      <c r="A145" s="33"/>
      <c r="B145" s="33"/>
      <c r="C145" s="33"/>
      <c r="D145" s="33"/>
      <c r="E145" s="33"/>
      <c r="F145" s="33"/>
      <c r="G145" s="33"/>
      <c r="H145" s="129"/>
      <c r="I145" s="130"/>
      <c r="J145" s="130"/>
      <c r="K145" s="130"/>
      <c r="L145" s="130"/>
      <c r="M145" s="33"/>
      <c r="N145" s="82"/>
    </row>
    <row r="146" spans="1:14" x14ac:dyDescent="0.2">
      <c r="A146" s="33" t="s">
        <v>38</v>
      </c>
      <c r="B146" s="33"/>
      <c r="C146" s="33"/>
      <c r="D146" s="33"/>
      <c r="E146" s="33"/>
      <c r="F146" s="33" t="s">
        <v>170</v>
      </c>
      <c r="G146" s="33"/>
      <c r="H146" s="129" t="s">
        <v>225</v>
      </c>
      <c r="I146" s="130"/>
      <c r="J146" s="130" t="s">
        <v>172</v>
      </c>
      <c r="K146" s="130"/>
      <c r="L146" s="130" t="s">
        <v>189</v>
      </c>
      <c r="M146" s="33"/>
      <c r="N146" s="82"/>
    </row>
    <row r="147" spans="1:14" x14ac:dyDescent="0.2">
      <c r="A147" s="33"/>
      <c r="B147" s="33"/>
      <c r="C147" s="33"/>
      <c r="D147" s="33"/>
      <c r="E147" s="33"/>
      <c r="F147" s="33" t="s">
        <v>174</v>
      </c>
      <c r="G147" s="33"/>
      <c r="H147" s="129"/>
      <c r="I147" s="130"/>
      <c r="J147" s="130" t="s">
        <v>175</v>
      </c>
      <c r="K147" s="130"/>
      <c r="L147" s="130" t="s">
        <v>179</v>
      </c>
      <c r="M147" s="33"/>
      <c r="N147" s="82"/>
    </row>
    <row r="148" spans="1:14" x14ac:dyDescent="0.2">
      <c r="A148" s="33"/>
      <c r="B148" s="33"/>
      <c r="C148" s="33"/>
      <c r="D148" s="33"/>
      <c r="E148" s="33"/>
      <c r="F148" s="33"/>
      <c r="G148" s="33"/>
      <c r="H148" s="129" t="s">
        <v>226</v>
      </c>
      <c r="I148" s="130"/>
      <c r="J148" s="130" t="s">
        <v>181</v>
      </c>
      <c r="K148" s="130"/>
      <c r="L148" s="130"/>
      <c r="M148" s="33"/>
      <c r="N148" s="82"/>
    </row>
    <row r="149" spans="1:14" x14ac:dyDescent="0.2">
      <c r="A149" s="33"/>
      <c r="B149" s="33"/>
      <c r="C149" s="33"/>
      <c r="D149" s="33"/>
      <c r="E149" s="33"/>
      <c r="F149" s="33"/>
      <c r="G149" s="33"/>
      <c r="H149" s="129"/>
      <c r="I149" s="130"/>
      <c r="J149" s="130" t="s">
        <v>182</v>
      </c>
      <c r="K149" s="130"/>
      <c r="L149" s="130"/>
      <c r="M149" s="33"/>
      <c r="N149" s="82"/>
    </row>
    <row r="150" spans="1:14" x14ac:dyDescent="0.2">
      <c r="A150" s="33"/>
      <c r="B150" s="33"/>
      <c r="C150" s="33"/>
      <c r="D150" s="33"/>
      <c r="E150" s="33"/>
      <c r="F150" s="33"/>
      <c r="G150" s="33"/>
      <c r="H150" s="129"/>
      <c r="I150" s="130"/>
      <c r="J150" s="130"/>
      <c r="K150" s="130"/>
      <c r="L150" s="130"/>
      <c r="M150" s="33"/>
      <c r="N150" s="82"/>
    </row>
    <row r="151" spans="1:14" x14ac:dyDescent="0.2">
      <c r="A151" s="33" t="s">
        <v>105</v>
      </c>
      <c r="B151" s="33"/>
      <c r="C151" s="33"/>
      <c r="D151" s="33"/>
      <c r="E151" s="33"/>
      <c r="F151" s="33" t="s">
        <v>170</v>
      </c>
      <c r="G151" s="33"/>
      <c r="H151" s="129" t="s">
        <v>227</v>
      </c>
      <c r="I151" s="130"/>
      <c r="J151" s="130" t="s">
        <v>172</v>
      </c>
      <c r="K151" s="130"/>
      <c r="L151" s="130" t="s">
        <v>189</v>
      </c>
      <c r="M151" s="33"/>
      <c r="N151" s="82"/>
    </row>
    <row r="152" spans="1:14" x14ac:dyDescent="0.2">
      <c r="A152" s="33"/>
      <c r="B152" s="33"/>
      <c r="C152" s="33"/>
      <c r="D152" s="33"/>
      <c r="E152" s="33"/>
      <c r="F152" s="33" t="s">
        <v>174</v>
      </c>
      <c r="G152" s="33"/>
      <c r="H152" s="129"/>
      <c r="I152" s="130"/>
      <c r="J152" s="130" t="s">
        <v>175</v>
      </c>
      <c r="K152" s="130"/>
      <c r="L152" s="130" t="s">
        <v>522</v>
      </c>
      <c r="M152" s="33"/>
      <c r="N152" s="82"/>
    </row>
    <row r="153" spans="1:14" x14ac:dyDescent="0.2">
      <c r="A153" s="41"/>
      <c r="B153" s="41"/>
      <c r="C153" s="41"/>
      <c r="D153" s="41"/>
      <c r="E153" s="41"/>
      <c r="F153" s="41"/>
      <c r="G153" s="41"/>
      <c r="H153" s="128"/>
      <c r="I153" s="41"/>
      <c r="J153" s="41"/>
      <c r="K153" s="41"/>
      <c r="L153" s="41"/>
      <c r="M153" s="41"/>
      <c r="N153" s="82"/>
    </row>
    <row r="154" spans="1:14" x14ac:dyDescent="0.2">
      <c r="A154" s="33" t="s">
        <v>106</v>
      </c>
      <c r="B154" s="33"/>
      <c r="C154" s="33"/>
      <c r="D154" s="33"/>
      <c r="E154" s="33"/>
      <c r="F154" s="33" t="s">
        <v>170</v>
      </c>
      <c r="G154" s="33"/>
      <c r="H154" s="131" t="s">
        <v>171</v>
      </c>
      <c r="I154" s="50"/>
      <c r="J154" s="50" t="s">
        <v>172</v>
      </c>
      <c r="K154" s="50"/>
      <c r="L154" s="50" t="s">
        <v>228</v>
      </c>
      <c r="M154" s="41"/>
      <c r="N154" s="114"/>
    </row>
    <row r="155" spans="1:14" x14ac:dyDescent="0.2">
      <c r="A155" s="41"/>
      <c r="B155" s="41"/>
      <c r="C155" s="41"/>
      <c r="D155" s="41"/>
      <c r="E155" s="41"/>
      <c r="F155" s="41" t="s">
        <v>174</v>
      </c>
      <c r="G155" s="41"/>
      <c r="H155" s="132"/>
      <c r="I155" s="133"/>
      <c r="J155" s="133" t="s">
        <v>175</v>
      </c>
      <c r="K155" s="133"/>
      <c r="L155" s="133" t="s">
        <v>523</v>
      </c>
      <c r="M155" s="41"/>
      <c r="N155" s="82"/>
    </row>
    <row r="156" spans="1:14" x14ac:dyDescent="0.2">
      <c r="A156" s="41"/>
      <c r="B156" s="41"/>
      <c r="C156" s="41"/>
      <c r="D156" s="41"/>
      <c r="E156" s="41"/>
      <c r="F156" s="41"/>
      <c r="G156" s="41"/>
      <c r="H156" s="134"/>
      <c r="I156" s="133"/>
      <c r="J156" s="133"/>
      <c r="K156" s="133"/>
      <c r="L156" s="133"/>
      <c r="M156" s="41"/>
      <c r="N156" s="82"/>
    </row>
    <row r="157" spans="1:14" x14ac:dyDescent="0.2">
      <c r="A157" s="33" t="s">
        <v>107</v>
      </c>
      <c r="B157" s="33"/>
      <c r="C157" s="33"/>
      <c r="D157" s="33"/>
      <c r="E157" s="33"/>
      <c r="F157" s="33" t="s">
        <v>170</v>
      </c>
      <c r="G157" s="33"/>
      <c r="H157" s="131" t="s">
        <v>229</v>
      </c>
      <c r="I157" s="50"/>
      <c r="J157" s="50" t="s">
        <v>172</v>
      </c>
      <c r="K157" s="50"/>
      <c r="L157" s="50" t="s">
        <v>189</v>
      </c>
      <c r="M157" s="33"/>
      <c r="N157" s="82"/>
    </row>
    <row r="158" spans="1:14" x14ac:dyDescent="0.2">
      <c r="A158" s="33"/>
      <c r="B158" s="33"/>
      <c r="C158" s="33"/>
      <c r="D158" s="33"/>
      <c r="E158" s="33"/>
      <c r="F158" s="41" t="s">
        <v>174</v>
      </c>
      <c r="G158" s="33"/>
      <c r="H158" s="131"/>
      <c r="I158" s="50"/>
      <c r="J158" s="50" t="s">
        <v>175</v>
      </c>
      <c r="K158" s="50"/>
      <c r="L158" s="50" t="s">
        <v>179</v>
      </c>
      <c r="M158" s="33"/>
      <c r="N158" s="82"/>
    </row>
    <row r="159" spans="1:14" x14ac:dyDescent="0.2">
      <c r="A159" s="33"/>
      <c r="B159" s="33"/>
      <c r="C159" s="33"/>
      <c r="D159" s="33"/>
      <c r="E159" s="33"/>
      <c r="F159" s="33"/>
      <c r="G159" s="33"/>
      <c r="H159" s="131"/>
      <c r="I159" s="50"/>
      <c r="J159" s="50"/>
      <c r="K159" s="50"/>
      <c r="L159" s="50"/>
      <c r="M159" s="33"/>
      <c r="N159" s="82"/>
    </row>
    <row r="160" spans="1:14" x14ac:dyDescent="0.2">
      <c r="A160" s="33" t="s">
        <v>52</v>
      </c>
      <c r="B160" s="33"/>
      <c r="C160" s="33"/>
      <c r="D160" s="33"/>
      <c r="E160" s="33"/>
      <c r="F160" s="33" t="s">
        <v>170</v>
      </c>
      <c r="G160" s="33"/>
      <c r="H160" s="131" t="s">
        <v>230</v>
      </c>
      <c r="I160" s="50"/>
      <c r="J160" s="50" t="s">
        <v>172</v>
      </c>
      <c r="K160" s="50"/>
      <c r="L160" s="50" t="s">
        <v>189</v>
      </c>
      <c r="M160" s="33"/>
      <c r="N160" s="82"/>
    </row>
    <row r="161" spans="1:14" x14ac:dyDescent="0.2">
      <c r="A161" s="41"/>
      <c r="B161" s="41"/>
      <c r="C161" s="41"/>
      <c r="D161" s="41"/>
      <c r="E161" s="41"/>
      <c r="F161" s="41" t="s">
        <v>174</v>
      </c>
      <c r="G161" s="41"/>
      <c r="H161" s="132"/>
      <c r="I161" s="133"/>
      <c r="J161" s="133" t="s">
        <v>175</v>
      </c>
      <c r="K161" s="133"/>
      <c r="L161" s="133" t="s">
        <v>179</v>
      </c>
      <c r="M161" s="33"/>
      <c r="N161" s="82"/>
    </row>
    <row r="162" spans="1:14" x14ac:dyDescent="0.2">
      <c r="A162" s="41"/>
      <c r="B162" s="41"/>
      <c r="C162" s="41"/>
      <c r="D162" s="41"/>
      <c r="E162" s="41"/>
      <c r="F162" s="41"/>
      <c r="G162" s="41"/>
      <c r="H162" s="132"/>
      <c r="I162" s="133"/>
      <c r="J162" s="133"/>
      <c r="K162" s="133"/>
      <c r="L162" s="133"/>
      <c r="M162" s="33"/>
      <c r="N162" s="82"/>
    </row>
    <row r="163" spans="1:14" x14ac:dyDescent="0.2">
      <c r="A163" s="33" t="s">
        <v>39</v>
      </c>
      <c r="B163" s="33"/>
      <c r="C163" s="33"/>
      <c r="D163" s="33"/>
      <c r="E163" s="33"/>
      <c r="F163" s="33" t="s">
        <v>170</v>
      </c>
      <c r="G163" s="33"/>
      <c r="H163" s="131" t="s">
        <v>231</v>
      </c>
      <c r="I163" s="50"/>
      <c r="J163" s="50" t="s">
        <v>172</v>
      </c>
      <c r="K163" s="50"/>
      <c r="L163" s="50" t="s">
        <v>189</v>
      </c>
      <c r="M163" s="33"/>
      <c r="N163" s="82"/>
    </row>
    <row r="164" spans="1:14" x14ac:dyDescent="0.2">
      <c r="A164" s="33"/>
      <c r="B164" s="33"/>
      <c r="C164" s="33"/>
      <c r="D164" s="33"/>
      <c r="E164" s="33"/>
      <c r="F164" s="33" t="s">
        <v>174</v>
      </c>
      <c r="G164" s="33"/>
      <c r="H164" s="131"/>
      <c r="I164" s="50"/>
      <c r="J164" s="50" t="s">
        <v>175</v>
      </c>
      <c r="K164" s="50"/>
      <c r="L164" s="50" t="s">
        <v>179</v>
      </c>
      <c r="M164" s="33"/>
      <c r="N164" s="82"/>
    </row>
    <row r="165" spans="1:14" x14ac:dyDescent="0.2">
      <c r="A165" s="40"/>
      <c r="B165" s="40"/>
      <c r="C165" s="40"/>
      <c r="D165" s="40"/>
      <c r="E165" s="40"/>
      <c r="F165" s="40"/>
      <c r="G165" s="40"/>
      <c r="H165" s="26"/>
      <c r="I165" s="40"/>
      <c r="J165" s="40"/>
      <c r="K165" s="40"/>
      <c r="L165" s="40"/>
      <c r="M165" s="40"/>
      <c r="N165" s="82"/>
    </row>
    <row r="166" spans="1:14" ht="13.5" x14ac:dyDescent="0.2">
      <c r="A166" s="43" t="s">
        <v>548</v>
      </c>
      <c r="B166" s="33"/>
      <c r="C166" s="33"/>
      <c r="D166" s="33"/>
      <c r="E166" s="33"/>
      <c r="F166" s="33" t="s">
        <v>722</v>
      </c>
      <c r="G166" s="33"/>
      <c r="H166" s="33"/>
      <c r="I166" s="33"/>
      <c r="J166" s="33"/>
      <c r="K166" s="33"/>
      <c r="L166" s="33"/>
      <c r="M166" s="33"/>
      <c r="N166" s="82"/>
    </row>
    <row r="167" spans="1:14" x14ac:dyDescent="0.2">
      <c r="A167" s="141" t="s">
        <v>524</v>
      </c>
      <c r="B167" s="33"/>
      <c r="C167" s="33"/>
      <c r="D167" s="33"/>
      <c r="E167" s="33"/>
      <c r="F167" s="33" t="s">
        <v>723</v>
      </c>
      <c r="G167" s="33"/>
      <c r="H167" s="33"/>
      <c r="I167" s="33"/>
      <c r="J167" s="33"/>
      <c r="K167" s="33"/>
      <c r="L167" s="33"/>
      <c r="M167" s="33"/>
      <c r="N167" s="82"/>
    </row>
    <row r="168" spans="1:14" x14ac:dyDescent="0.2">
      <c r="A168" s="33"/>
      <c r="B168" s="33"/>
      <c r="C168" s="33"/>
      <c r="D168" s="33"/>
      <c r="E168" s="33"/>
      <c r="F168" s="33" t="s">
        <v>724</v>
      </c>
      <c r="G168" s="33"/>
      <c r="H168" s="33"/>
      <c r="I168" s="33"/>
      <c r="J168" s="33"/>
      <c r="K168" s="33"/>
      <c r="L168" s="33"/>
      <c r="M168" s="33"/>
      <c r="N168" s="82"/>
    </row>
    <row r="169" spans="1:14" x14ac:dyDescent="0.2">
      <c r="A169" s="33"/>
      <c r="B169" s="33"/>
      <c r="C169" s="33"/>
      <c r="D169" s="33"/>
      <c r="E169" s="33"/>
      <c r="F169" s="33" t="s">
        <v>725</v>
      </c>
      <c r="G169" s="33"/>
      <c r="H169" s="33"/>
      <c r="I169" s="33"/>
      <c r="J169" s="33"/>
      <c r="K169" s="33"/>
      <c r="L169" s="33"/>
      <c r="M169" s="33"/>
      <c r="N169" s="82"/>
    </row>
    <row r="170" spans="1:14" x14ac:dyDescent="0.2">
      <c r="A170" s="33"/>
      <c r="B170" s="33"/>
      <c r="C170" s="33"/>
      <c r="D170" s="33"/>
      <c r="E170" s="33"/>
      <c r="F170" s="33" t="s">
        <v>726</v>
      </c>
      <c r="G170" s="33"/>
      <c r="H170" s="33"/>
      <c r="I170" s="33"/>
      <c r="J170" s="33"/>
      <c r="K170" s="33"/>
      <c r="L170" s="33"/>
      <c r="M170" s="33"/>
      <c r="N170" s="82"/>
    </row>
  </sheetData>
  <pageMargins left="0.7" right="0.7" top="0.75" bottom="0.75" header="0.3" footer="0.3"/>
  <pageSetup paperSize="9" scale="93" fitToHeight="0" orientation="portrait" r:id="rId1"/>
  <rowBreaks count="2" manualBreakCount="2">
    <brk id="61" max="16383" man="1"/>
    <brk id="11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8"/>
  <sheetViews>
    <sheetView showGridLines="0" zoomScaleNormal="100" zoomScaleSheetLayoutView="100" workbookViewId="0">
      <selection activeCell="Q1" sqref="Q1"/>
    </sheetView>
  </sheetViews>
  <sheetFormatPr defaultRowHeight="12.75" x14ac:dyDescent="0.2"/>
  <cols>
    <col min="1" max="1" width="2.42578125" style="38" customWidth="1"/>
    <col min="2" max="2" width="1.5703125" style="38" customWidth="1"/>
    <col min="3" max="3" width="11.85546875" style="38" customWidth="1"/>
    <col min="4" max="4" width="14.5703125" style="38" customWidth="1"/>
    <col min="5" max="5" width="9.5703125" style="38" customWidth="1"/>
    <col min="6" max="6" width="0.85546875" style="38" customWidth="1"/>
    <col min="7" max="7" width="7.28515625" style="38" customWidth="1"/>
    <col min="8" max="8" width="0.85546875" style="38" customWidth="1"/>
    <col min="9" max="9" width="7.28515625" style="38" customWidth="1"/>
    <col min="10" max="10" width="0.85546875" style="38" customWidth="1"/>
    <col min="11" max="11" width="7.28515625" style="38" customWidth="1"/>
    <col min="12" max="12" width="0.85546875" style="38" customWidth="1"/>
    <col min="13" max="13" width="7.28515625" style="38" customWidth="1"/>
    <col min="14" max="14" width="0.85546875" style="38" customWidth="1"/>
    <col min="15" max="15" width="11.42578125" style="38" customWidth="1"/>
    <col min="16" max="16" width="0.85546875" style="38" customWidth="1"/>
    <col min="17" max="17" width="11.42578125" style="38" customWidth="1"/>
    <col min="18" max="16384" width="9.140625" style="38"/>
  </cols>
  <sheetData>
    <row r="1" spans="1:17" s="37" customFormat="1" ht="12.75" customHeight="1" x14ac:dyDescent="0.2">
      <c r="A1" s="37" t="s">
        <v>232</v>
      </c>
      <c r="D1" s="37" t="s">
        <v>525</v>
      </c>
    </row>
    <row r="2" spans="1:17" ht="12.75" customHeight="1" x14ac:dyDescent="0.2">
      <c r="D2" s="38" t="s">
        <v>526</v>
      </c>
    </row>
    <row r="3" spans="1:17" ht="12.75" customHeight="1" x14ac:dyDescent="0.2">
      <c r="A3" s="39"/>
      <c r="B3" s="39"/>
      <c r="C3" s="39"/>
      <c r="D3" s="39"/>
      <c r="E3" s="39"/>
      <c r="F3" s="39"/>
      <c r="G3" s="39"/>
      <c r="H3" s="39"/>
      <c r="I3" s="39"/>
      <c r="J3" s="39"/>
      <c r="K3" s="39"/>
      <c r="L3" s="39"/>
      <c r="M3" s="39"/>
      <c r="N3" s="39"/>
      <c r="O3" s="39"/>
      <c r="P3" s="39"/>
      <c r="Q3" s="39"/>
    </row>
    <row r="4" spans="1:17" s="33" customFormat="1" ht="12.75" customHeight="1" x14ac:dyDescent="0.2">
      <c r="A4" s="33" t="s">
        <v>233</v>
      </c>
      <c r="E4" s="33" t="s">
        <v>234</v>
      </c>
      <c r="G4" s="33" t="s">
        <v>658</v>
      </c>
      <c r="O4" s="33" t="s">
        <v>235</v>
      </c>
      <c r="Q4" s="33" t="s">
        <v>236</v>
      </c>
    </row>
    <row r="5" spans="1:17" s="33" customFormat="1" ht="12.75" customHeight="1" x14ac:dyDescent="0.2">
      <c r="A5" s="33" t="s">
        <v>237</v>
      </c>
      <c r="E5" s="33" t="s">
        <v>238</v>
      </c>
      <c r="G5" s="40" t="s">
        <v>659</v>
      </c>
      <c r="H5" s="40"/>
      <c r="I5" s="40"/>
      <c r="J5" s="40"/>
      <c r="K5" s="40"/>
      <c r="L5" s="40"/>
      <c r="M5" s="40"/>
      <c r="O5" s="33" t="s">
        <v>239</v>
      </c>
      <c r="Q5" s="33" t="s">
        <v>240</v>
      </c>
    </row>
    <row r="6" spans="1:17" s="33" customFormat="1" ht="12.75" customHeight="1" x14ac:dyDescent="0.2">
      <c r="E6" s="33" t="s">
        <v>241</v>
      </c>
      <c r="I6" s="41"/>
      <c r="J6" s="41"/>
      <c r="K6" s="41"/>
      <c r="O6" s="33" t="s">
        <v>242</v>
      </c>
      <c r="Q6" s="33" t="s">
        <v>10</v>
      </c>
    </row>
    <row r="7" spans="1:17" s="33" customFormat="1" ht="12.75" customHeight="1" x14ac:dyDescent="0.2">
      <c r="A7" s="40"/>
      <c r="B7" s="40"/>
      <c r="C7" s="40"/>
      <c r="D7" s="40"/>
      <c r="E7" s="40" t="s">
        <v>243</v>
      </c>
      <c r="F7" s="40"/>
      <c r="G7" s="40">
        <v>1</v>
      </c>
      <c r="H7" s="40"/>
      <c r="I7" s="40">
        <v>2</v>
      </c>
      <c r="J7" s="40"/>
      <c r="K7" s="40">
        <v>3</v>
      </c>
      <c r="L7" s="40"/>
      <c r="M7" s="40">
        <v>4</v>
      </c>
      <c r="N7" s="40"/>
      <c r="O7" s="40" t="s">
        <v>244</v>
      </c>
      <c r="P7" s="40"/>
      <c r="Q7" s="40" t="s">
        <v>244</v>
      </c>
    </row>
    <row r="8" spans="1:17" s="33" customFormat="1" ht="12.75" customHeight="1" x14ac:dyDescent="0.2"/>
    <row r="9" spans="1:17" s="33" customFormat="1" ht="12.75" customHeight="1" x14ac:dyDescent="0.2">
      <c r="A9" s="33" t="s">
        <v>245</v>
      </c>
      <c r="E9" s="33">
        <v>41</v>
      </c>
      <c r="G9" s="33">
        <v>11</v>
      </c>
      <c r="I9" s="33">
        <v>11</v>
      </c>
      <c r="K9" s="33">
        <v>6</v>
      </c>
      <c r="M9" s="33">
        <v>27</v>
      </c>
      <c r="O9" s="42" t="s">
        <v>527</v>
      </c>
      <c r="Q9" s="33">
        <f>(G9+I9+K9+M9)</f>
        <v>55</v>
      </c>
    </row>
    <row r="10" spans="1:17" s="33" customFormat="1" ht="12.75" customHeight="1" x14ac:dyDescent="0.2">
      <c r="A10" s="33" t="s">
        <v>246</v>
      </c>
    </row>
    <row r="11" spans="1:17" s="33" customFormat="1" ht="12.75" customHeight="1" x14ac:dyDescent="0.2">
      <c r="A11" s="33" t="s">
        <v>247</v>
      </c>
      <c r="O11" s="42"/>
    </row>
    <row r="12" spans="1:17" s="33" customFormat="1" ht="12.75" customHeight="1" x14ac:dyDescent="0.2">
      <c r="G12" s="141"/>
      <c r="H12" s="141"/>
      <c r="I12" s="141"/>
      <c r="J12" s="141"/>
      <c r="K12" s="141"/>
      <c r="L12" s="141"/>
      <c r="M12" s="141"/>
      <c r="N12" s="141"/>
      <c r="O12" s="141"/>
      <c r="P12" s="141"/>
      <c r="Q12" s="141"/>
    </row>
    <row r="13" spans="1:17" s="33" customFormat="1" ht="12.75" customHeight="1" x14ac:dyDescent="0.2">
      <c r="A13" s="33" t="s">
        <v>248</v>
      </c>
      <c r="G13" s="141"/>
      <c r="H13" s="141"/>
      <c r="I13" s="141"/>
      <c r="J13" s="141"/>
      <c r="K13" s="141"/>
      <c r="L13" s="141"/>
      <c r="M13" s="141"/>
      <c r="N13" s="141"/>
      <c r="O13" s="141"/>
      <c r="P13" s="141"/>
      <c r="Q13" s="141"/>
    </row>
    <row r="14" spans="1:17" s="33" customFormat="1" ht="12.75" customHeight="1" x14ac:dyDescent="0.2">
      <c r="A14" s="33" t="s">
        <v>249</v>
      </c>
      <c r="G14" s="141"/>
      <c r="H14" s="141"/>
      <c r="I14" s="141"/>
      <c r="J14" s="141"/>
      <c r="K14" s="141"/>
      <c r="L14" s="141"/>
      <c r="M14" s="141"/>
      <c r="N14" s="141"/>
      <c r="O14" s="141"/>
      <c r="P14" s="141"/>
      <c r="Q14" s="141"/>
    </row>
    <row r="15" spans="1:17" s="33" customFormat="1" ht="12.75" customHeight="1" x14ac:dyDescent="0.2">
      <c r="A15" s="40" t="s">
        <v>247</v>
      </c>
      <c r="B15" s="40"/>
      <c r="C15" s="40"/>
      <c r="D15" s="40"/>
      <c r="E15" s="40">
        <v>4</v>
      </c>
      <c r="F15" s="40"/>
      <c r="G15" s="188">
        <v>1</v>
      </c>
      <c r="H15" s="40"/>
      <c r="I15" s="40">
        <v>2</v>
      </c>
      <c r="J15" s="40"/>
      <c r="K15" s="40">
        <v>2</v>
      </c>
      <c r="L15" s="40"/>
      <c r="M15" s="40">
        <v>2</v>
      </c>
      <c r="N15" s="40"/>
      <c r="O15" s="188" t="s">
        <v>527</v>
      </c>
      <c r="P15" s="40"/>
      <c r="Q15" s="40">
        <f>(G15+I15+K15+M15)</f>
        <v>7</v>
      </c>
    </row>
    <row r="16" spans="1:17" s="33" customFormat="1" ht="12.75" customHeight="1" x14ac:dyDescent="0.2">
      <c r="A16" s="33" t="s">
        <v>528</v>
      </c>
      <c r="E16" s="33">
        <v>45</v>
      </c>
      <c r="G16" s="33">
        <v>12</v>
      </c>
      <c r="I16" s="33">
        <v>13</v>
      </c>
      <c r="K16" s="33">
        <v>8</v>
      </c>
      <c r="M16" s="33">
        <v>29</v>
      </c>
      <c r="O16" s="42" t="s">
        <v>527</v>
      </c>
      <c r="Q16" s="33">
        <f>(G16+I16+K16+M16)</f>
        <v>62</v>
      </c>
    </row>
    <row r="17" spans="1:17" s="33" customFormat="1" ht="12.75" customHeight="1" x14ac:dyDescent="0.2"/>
    <row r="18" spans="1:17" s="33" customFormat="1" ht="12.75" customHeight="1" x14ac:dyDescent="0.2"/>
    <row r="19" spans="1:17" s="33" customFormat="1" ht="12.75" customHeight="1" x14ac:dyDescent="0.2">
      <c r="A19" s="33" t="s">
        <v>250</v>
      </c>
    </row>
    <row r="20" spans="1:17" s="33" customFormat="1" ht="12.75" customHeight="1" x14ac:dyDescent="0.2">
      <c r="A20" s="33" t="s">
        <v>251</v>
      </c>
    </row>
    <row r="21" spans="1:17" s="33" customFormat="1" ht="12.75" customHeight="1" x14ac:dyDescent="0.2">
      <c r="A21" s="33" t="s">
        <v>252</v>
      </c>
    </row>
    <row r="22" spans="1:17" s="33" customFormat="1" ht="12.75" customHeight="1" x14ac:dyDescent="0.2">
      <c r="A22" s="33" t="s">
        <v>247</v>
      </c>
      <c r="E22" s="33">
        <v>3</v>
      </c>
      <c r="F22" s="33">
        <v>2</v>
      </c>
      <c r="G22" s="42">
        <v>4</v>
      </c>
      <c r="I22" s="42" t="s">
        <v>527</v>
      </c>
      <c r="K22" s="42" t="s">
        <v>527</v>
      </c>
      <c r="M22" s="42" t="s">
        <v>527</v>
      </c>
      <c r="O22" s="42" t="s">
        <v>527</v>
      </c>
      <c r="Q22" s="33">
        <v>4</v>
      </c>
    </row>
    <row r="23" spans="1:17" s="33" customFormat="1" ht="12.75" customHeight="1" x14ac:dyDescent="0.2">
      <c r="K23" s="42"/>
      <c r="M23" s="42"/>
    </row>
    <row r="24" spans="1:17" s="33" customFormat="1" ht="12.75" customHeight="1" x14ac:dyDescent="0.2">
      <c r="A24" s="33" t="s">
        <v>253</v>
      </c>
    </row>
    <row r="25" spans="1:17" s="33" customFormat="1" ht="12.75" customHeight="1" x14ac:dyDescent="0.2">
      <c r="A25" s="33" t="s">
        <v>251</v>
      </c>
    </row>
    <row r="26" spans="1:17" s="33" customFormat="1" ht="12.75" customHeight="1" x14ac:dyDescent="0.2">
      <c r="A26" s="33" t="s">
        <v>254</v>
      </c>
    </row>
    <row r="27" spans="1:17" s="33" customFormat="1" ht="12.75" customHeight="1" x14ac:dyDescent="0.2">
      <c r="A27" s="33" t="s">
        <v>247</v>
      </c>
      <c r="E27" s="42" t="s">
        <v>527</v>
      </c>
      <c r="G27" s="42" t="s">
        <v>527</v>
      </c>
      <c r="I27" s="42" t="s">
        <v>527</v>
      </c>
      <c r="K27" s="42" t="s">
        <v>527</v>
      </c>
      <c r="M27" s="42" t="s">
        <v>527</v>
      </c>
      <c r="O27" s="42" t="s">
        <v>527</v>
      </c>
      <c r="Q27" s="42" t="s">
        <v>527</v>
      </c>
    </row>
    <row r="28" spans="1:17" s="33" customFormat="1" ht="12.75" customHeight="1" x14ac:dyDescent="0.2">
      <c r="G28" s="42"/>
      <c r="H28" s="42"/>
      <c r="I28" s="42"/>
      <c r="J28" s="42"/>
      <c r="K28" s="42"/>
      <c r="L28" s="42"/>
      <c r="M28" s="42"/>
      <c r="O28" s="42"/>
    </row>
    <row r="29" spans="1:17" s="33" customFormat="1" ht="12.75" customHeight="1" x14ac:dyDescent="0.2">
      <c r="A29" s="33" t="s">
        <v>255</v>
      </c>
    </row>
    <row r="30" spans="1:17" s="33" customFormat="1" ht="12.75" customHeight="1" x14ac:dyDescent="0.2">
      <c r="A30" s="33" t="s">
        <v>251</v>
      </c>
    </row>
    <row r="31" spans="1:17" s="33" customFormat="1" ht="12.75" customHeight="1" x14ac:dyDescent="0.2">
      <c r="A31" s="33" t="s">
        <v>256</v>
      </c>
    </row>
    <row r="32" spans="1:17" s="33" customFormat="1" ht="12.75" customHeight="1" x14ac:dyDescent="0.2">
      <c r="A32" s="33" t="s">
        <v>247</v>
      </c>
      <c r="E32" s="33">
        <v>250</v>
      </c>
      <c r="G32" s="42" t="s">
        <v>527</v>
      </c>
      <c r="H32" s="42"/>
      <c r="I32" s="42" t="s">
        <v>527</v>
      </c>
      <c r="J32" s="42"/>
      <c r="K32" s="42" t="s">
        <v>527</v>
      </c>
      <c r="L32" s="42"/>
      <c r="M32" s="42" t="s">
        <v>527</v>
      </c>
      <c r="O32" s="33">
        <v>250</v>
      </c>
      <c r="Q32" s="33">
        <v>250</v>
      </c>
    </row>
    <row r="33" spans="1:18" s="33" customFormat="1" ht="12.75" customHeight="1" x14ac:dyDescent="0.2">
      <c r="D33" s="41"/>
      <c r="E33" s="41"/>
      <c r="F33" s="41"/>
      <c r="G33" s="189"/>
      <c r="H33" s="41"/>
      <c r="I33" s="189"/>
      <c r="J33" s="41"/>
      <c r="K33" s="189"/>
      <c r="L33" s="189"/>
      <c r="M33" s="189"/>
      <c r="N33" s="41"/>
      <c r="O33" s="189"/>
      <c r="P33" s="41"/>
      <c r="Q33" s="41"/>
      <c r="R33" s="41"/>
    </row>
    <row r="34" spans="1:18" s="33" customFormat="1" ht="12.75" customHeight="1" x14ac:dyDescent="0.2">
      <c r="A34" s="33" t="s">
        <v>257</v>
      </c>
      <c r="D34" s="41"/>
      <c r="E34" s="41"/>
      <c r="F34" s="41"/>
      <c r="G34" s="189"/>
      <c r="H34" s="41"/>
      <c r="I34" s="189"/>
      <c r="J34" s="41"/>
      <c r="K34" s="189"/>
      <c r="L34" s="189"/>
      <c r="M34" s="189"/>
      <c r="N34" s="41"/>
      <c r="O34" s="41"/>
      <c r="P34" s="41"/>
      <c r="Q34" s="41"/>
      <c r="R34" s="41"/>
    </row>
    <row r="35" spans="1:18" s="33" customFormat="1" ht="12.75" customHeight="1" x14ac:dyDescent="0.2">
      <c r="A35" s="33" t="s">
        <v>258</v>
      </c>
    </row>
    <row r="36" spans="1:18" s="33" customFormat="1" ht="12.75" customHeight="1" x14ac:dyDescent="0.2">
      <c r="A36" s="33" t="s">
        <v>259</v>
      </c>
      <c r="E36" s="41"/>
      <c r="F36" s="41"/>
      <c r="G36" s="41"/>
      <c r="H36" s="41"/>
      <c r="I36" s="41"/>
      <c r="J36" s="41"/>
      <c r="K36" s="41"/>
      <c r="L36" s="41"/>
      <c r="M36" s="41"/>
      <c r="N36" s="41"/>
      <c r="O36" s="41"/>
      <c r="P36" s="41"/>
      <c r="Q36" s="41"/>
    </row>
    <row r="37" spans="1:18" s="33" customFormat="1" ht="12.75" customHeight="1" x14ac:dyDescent="0.2">
      <c r="A37" s="40" t="s">
        <v>260</v>
      </c>
      <c r="B37" s="40"/>
      <c r="C37" s="40"/>
      <c r="D37" s="40"/>
      <c r="E37" s="188" t="s">
        <v>527</v>
      </c>
      <c r="F37" s="40"/>
      <c r="G37" s="188" t="s">
        <v>527</v>
      </c>
      <c r="H37" s="188"/>
      <c r="I37" s="188" t="s">
        <v>527</v>
      </c>
      <c r="J37" s="188"/>
      <c r="K37" s="188" t="s">
        <v>527</v>
      </c>
      <c r="L37" s="188"/>
      <c r="M37" s="188" t="s">
        <v>527</v>
      </c>
      <c r="N37" s="40"/>
      <c r="O37" s="188" t="s">
        <v>527</v>
      </c>
      <c r="P37" s="40"/>
      <c r="Q37" s="188" t="s">
        <v>527</v>
      </c>
    </row>
    <row r="38" spans="1:18" s="33" customFormat="1" ht="12.75" customHeight="1" x14ac:dyDescent="0.2">
      <c r="A38" s="33" t="s">
        <v>528</v>
      </c>
      <c r="E38" s="41">
        <v>253</v>
      </c>
      <c r="F38" s="41"/>
      <c r="G38" s="41">
        <v>4</v>
      </c>
      <c r="H38" s="41"/>
      <c r="I38" s="42" t="s">
        <v>527</v>
      </c>
      <c r="J38" s="189"/>
      <c r="K38" s="42" t="s">
        <v>527</v>
      </c>
      <c r="L38" s="189"/>
      <c r="M38" s="42" t="s">
        <v>527</v>
      </c>
      <c r="N38" s="41"/>
      <c r="O38" s="41">
        <f>SUM(O19:O37)</f>
        <v>250</v>
      </c>
      <c r="P38" s="41"/>
      <c r="Q38" s="41">
        <f>SUM(Q19:Q37)</f>
        <v>254</v>
      </c>
    </row>
    <row r="39" spans="1:18" s="33" customFormat="1" ht="12.75" customHeight="1" x14ac:dyDescent="0.2">
      <c r="E39" s="41"/>
      <c r="F39" s="41"/>
      <c r="G39" s="41"/>
      <c r="H39" s="41"/>
      <c r="I39" s="41"/>
      <c r="J39" s="41"/>
      <c r="K39" s="41"/>
      <c r="L39" s="41"/>
      <c r="M39" s="41"/>
      <c r="N39" s="41"/>
      <c r="O39" s="41"/>
      <c r="P39" s="41"/>
      <c r="Q39" s="41"/>
    </row>
    <row r="40" spans="1:18" s="33" customFormat="1" ht="12.75" customHeight="1" x14ac:dyDescent="0.2">
      <c r="E40" s="41"/>
      <c r="F40" s="41"/>
      <c r="G40" s="189"/>
      <c r="H40" s="41"/>
      <c r="I40" s="41"/>
      <c r="J40" s="41"/>
      <c r="K40" s="41"/>
      <c r="L40" s="41"/>
      <c r="M40" s="41"/>
      <c r="N40" s="41"/>
      <c r="O40" s="41"/>
      <c r="P40" s="41"/>
      <c r="Q40" s="41"/>
    </row>
    <row r="41" spans="1:18" s="33" customFormat="1" ht="12.75" customHeight="1" x14ac:dyDescent="0.2">
      <c r="A41" s="33" t="s">
        <v>529</v>
      </c>
      <c r="E41" s="41">
        <f>(E16+E38)</f>
        <v>298</v>
      </c>
      <c r="F41" s="41"/>
      <c r="G41" s="41">
        <f>(G16+G38)</f>
        <v>16</v>
      </c>
      <c r="H41" s="41"/>
      <c r="I41" s="41">
        <v>13</v>
      </c>
      <c r="J41" s="41"/>
      <c r="K41" s="41">
        <v>8</v>
      </c>
      <c r="L41" s="41"/>
      <c r="M41" s="41">
        <v>29</v>
      </c>
      <c r="N41" s="41"/>
      <c r="O41" s="41">
        <v>250</v>
      </c>
      <c r="P41" s="41"/>
      <c r="Q41" s="41">
        <f>(Q16+Q38)</f>
        <v>316</v>
      </c>
    </row>
    <row r="42" spans="1:18" s="33" customFormat="1" ht="12.75" customHeight="1" x14ac:dyDescent="0.2"/>
    <row r="43" spans="1:18" s="33" customFormat="1" ht="12.75" customHeight="1" x14ac:dyDescent="0.2">
      <c r="A43" s="33" t="s">
        <v>261</v>
      </c>
    </row>
    <row r="44" spans="1:18" s="33" customFormat="1" ht="12.75" customHeight="1" x14ac:dyDescent="0.2">
      <c r="A44" s="40" t="s">
        <v>262</v>
      </c>
      <c r="B44" s="40"/>
      <c r="C44" s="40"/>
      <c r="D44" s="40"/>
      <c r="E44" s="40"/>
      <c r="F44" s="40"/>
      <c r="G44" s="40">
        <v>3</v>
      </c>
      <c r="H44" s="40"/>
      <c r="I44" s="40">
        <v>13</v>
      </c>
      <c r="J44" s="40"/>
      <c r="K44" s="40">
        <v>8</v>
      </c>
      <c r="L44" s="40"/>
      <c r="M44" s="40">
        <v>29</v>
      </c>
      <c r="N44" s="40"/>
      <c r="O44" s="40">
        <v>20</v>
      </c>
      <c r="P44" s="40"/>
      <c r="Q44" s="40">
        <f>SUM(F44:O44)</f>
        <v>73</v>
      </c>
    </row>
    <row r="45" spans="1:18" s="33" customFormat="1" ht="12.75" customHeight="1" x14ac:dyDescent="0.2">
      <c r="A45" s="41"/>
      <c r="B45" s="41"/>
      <c r="C45" s="41"/>
      <c r="D45" s="41"/>
    </row>
    <row r="46" spans="1:18" s="33" customFormat="1" ht="12.75" customHeight="1" x14ac:dyDescent="0.2">
      <c r="A46" s="43" t="s">
        <v>660</v>
      </c>
    </row>
    <row r="47" spans="1:18" s="33" customFormat="1" ht="12.75" customHeight="1" x14ac:dyDescent="0.2">
      <c r="A47" s="33" t="s">
        <v>263</v>
      </c>
    </row>
    <row r="48" spans="1:18" s="33" customFormat="1" ht="12.75" customHeight="1" x14ac:dyDescent="0.2">
      <c r="A48" s="141" t="s">
        <v>264</v>
      </c>
      <c r="B48" s="141"/>
    </row>
    <row r="49" spans="1:17" s="33" customFormat="1" ht="12.75" customHeight="1" x14ac:dyDescent="0.2">
      <c r="A49" s="141" t="s">
        <v>265</v>
      </c>
    </row>
    <row r="50" spans="1:17" s="33" customFormat="1" ht="12" x14ac:dyDescent="0.2"/>
    <row r="51" spans="1:17" s="33" customFormat="1" ht="12" x14ac:dyDescent="0.2"/>
    <row r="52" spans="1:17" s="33" customFormat="1" ht="12" x14ac:dyDescent="0.2"/>
    <row r="53" spans="1:17" s="33" customFormat="1" ht="12" x14ac:dyDescent="0.2"/>
    <row r="54" spans="1:17" s="33" customFormat="1" ht="12" x14ac:dyDescent="0.2"/>
    <row r="55" spans="1:17" x14ac:dyDescent="0.2">
      <c r="A55" s="33"/>
      <c r="B55" s="33"/>
      <c r="C55" s="33"/>
      <c r="D55" s="33"/>
      <c r="E55" s="33"/>
      <c r="F55" s="33"/>
      <c r="G55" s="33"/>
      <c r="H55" s="33"/>
      <c r="I55" s="33"/>
      <c r="J55" s="33"/>
      <c r="K55" s="33"/>
      <c r="L55" s="33"/>
      <c r="M55" s="33"/>
      <c r="N55" s="33"/>
      <c r="O55" s="33"/>
      <c r="P55" s="33"/>
      <c r="Q55" s="33"/>
    </row>
    <row r="56" spans="1:17" x14ac:dyDescent="0.2">
      <c r="A56" s="33"/>
      <c r="B56" s="33"/>
      <c r="C56" s="33"/>
      <c r="D56" s="33"/>
      <c r="E56" s="33"/>
      <c r="F56" s="33"/>
      <c r="G56" s="33"/>
      <c r="H56" s="33"/>
      <c r="I56" s="33"/>
      <c r="J56" s="33"/>
      <c r="K56" s="33"/>
      <c r="L56" s="33"/>
      <c r="M56" s="33"/>
      <c r="N56" s="33"/>
      <c r="O56" s="33"/>
      <c r="P56" s="33"/>
      <c r="Q56" s="33"/>
    </row>
    <row r="57" spans="1:17" x14ac:dyDescent="0.2">
      <c r="A57" s="33"/>
      <c r="B57" s="33"/>
      <c r="C57" s="33"/>
      <c r="D57" s="33"/>
      <c r="E57" s="33"/>
      <c r="F57" s="33"/>
      <c r="G57" s="33"/>
      <c r="H57" s="33"/>
      <c r="I57" s="33"/>
      <c r="J57" s="33"/>
      <c r="K57" s="33"/>
      <c r="L57" s="33"/>
      <c r="M57" s="33"/>
      <c r="N57" s="33"/>
      <c r="O57" s="33"/>
      <c r="P57" s="33"/>
      <c r="Q57" s="33"/>
    </row>
    <row r="58" spans="1:17" x14ac:dyDescent="0.2">
      <c r="A58" s="33"/>
      <c r="B58" s="33"/>
      <c r="C58" s="33"/>
      <c r="D58" s="33"/>
      <c r="E58" s="33"/>
      <c r="F58" s="33"/>
      <c r="G58" s="33"/>
      <c r="H58" s="33"/>
      <c r="I58" s="33"/>
      <c r="J58" s="33"/>
      <c r="K58" s="33"/>
      <c r="L58" s="33"/>
      <c r="M58" s="33"/>
      <c r="N58" s="33"/>
      <c r="O58" s="33"/>
      <c r="P58" s="33"/>
      <c r="Q58" s="33"/>
    </row>
    <row r="59" spans="1:17" x14ac:dyDescent="0.2">
      <c r="A59" s="33"/>
      <c r="B59" s="33"/>
      <c r="C59" s="33"/>
      <c r="D59" s="33"/>
      <c r="E59" s="33"/>
      <c r="F59" s="33"/>
      <c r="G59" s="33"/>
      <c r="H59" s="33"/>
      <c r="I59" s="33"/>
      <c r="J59" s="33"/>
      <c r="K59" s="33"/>
      <c r="L59" s="33"/>
      <c r="M59" s="33"/>
      <c r="N59" s="33"/>
      <c r="O59" s="33"/>
      <c r="P59" s="33"/>
      <c r="Q59" s="33"/>
    </row>
    <row r="60" spans="1:17" x14ac:dyDescent="0.2">
      <c r="A60" s="33"/>
      <c r="B60" s="33"/>
      <c r="C60" s="33"/>
      <c r="D60" s="33"/>
      <c r="E60" s="33"/>
      <c r="F60" s="33"/>
      <c r="G60" s="33"/>
      <c r="H60" s="33"/>
      <c r="I60" s="33"/>
      <c r="J60" s="33"/>
      <c r="K60" s="33"/>
      <c r="L60" s="33"/>
      <c r="M60" s="33"/>
      <c r="N60" s="33"/>
      <c r="O60" s="33"/>
      <c r="P60" s="33"/>
      <c r="Q60" s="33"/>
    </row>
    <row r="61" spans="1:17" x14ac:dyDescent="0.2">
      <c r="A61" s="33"/>
      <c r="B61" s="33"/>
      <c r="C61" s="33"/>
      <c r="D61" s="33"/>
      <c r="E61" s="33"/>
      <c r="F61" s="33"/>
      <c r="G61" s="33"/>
      <c r="H61" s="33"/>
      <c r="I61" s="33"/>
      <c r="J61" s="33"/>
      <c r="K61" s="33"/>
      <c r="L61" s="33"/>
      <c r="M61" s="33"/>
      <c r="N61" s="33"/>
      <c r="O61" s="33"/>
      <c r="P61" s="33"/>
      <c r="Q61" s="33"/>
    </row>
    <row r="62" spans="1:17" x14ac:dyDescent="0.2">
      <c r="A62" s="33"/>
      <c r="B62" s="33"/>
      <c r="C62" s="33"/>
      <c r="D62" s="33"/>
      <c r="E62" s="33"/>
      <c r="F62" s="33"/>
      <c r="G62" s="33"/>
      <c r="H62" s="33"/>
      <c r="I62" s="33"/>
      <c r="J62" s="33"/>
      <c r="K62" s="33"/>
      <c r="L62" s="33"/>
      <c r="M62" s="33"/>
      <c r="N62" s="33"/>
      <c r="O62" s="33"/>
      <c r="P62" s="33"/>
      <c r="Q62" s="33"/>
    </row>
    <row r="63" spans="1:17" x14ac:dyDescent="0.2">
      <c r="A63" s="33"/>
      <c r="B63" s="33"/>
      <c r="C63" s="33"/>
      <c r="D63" s="33"/>
      <c r="E63" s="33"/>
      <c r="F63" s="33"/>
      <c r="G63" s="33"/>
      <c r="H63" s="33"/>
      <c r="I63" s="33"/>
      <c r="J63" s="33"/>
      <c r="K63" s="33"/>
      <c r="L63" s="33"/>
      <c r="M63" s="33"/>
      <c r="N63" s="33"/>
      <c r="O63" s="33"/>
      <c r="P63" s="33"/>
      <c r="Q63" s="33"/>
    </row>
    <row r="64" spans="1:17" x14ac:dyDescent="0.2">
      <c r="A64" s="33"/>
      <c r="B64" s="33"/>
      <c r="C64" s="33"/>
      <c r="D64" s="33"/>
      <c r="E64" s="33"/>
      <c r="F64" s="33"/>
      <c r="G64" s="33"/>
      <c r="H64" s="33"/>
      <c r="I64" s="33"/>
      <c r="J64" s="33"/>
      <c r="K64" s="33"/>
      <c r="L64" s="33"/>
      <c r="M64" s="33"/>
      <c r="N64" s="33"/>
      <c r="O64" s="33"/>
      <c r="P64" s="33"/>
      <c r="Q64" s="33"/>
    </row>
    <row r="65" spans="1:4" x14ac:dyDescent="0.2">
      <c r="A65" s="33"/>
      <c r="B65" s="33"/>
      <c r="C65" s="33"/>
      <c r="D65" s="33"/>
    </row>
    <row r="66" spans="1:4" x14ac:dyDescent="0.2">
      <c r="A66" s="33"/>
      <c r="B66" s="33"/>
      <c r="C66" s="33"/>
      <c r="D66" s="33"/>
    </row>
    <row r="67" spans="1:4" x14ac:dyDescent="0.2">
      <c r="A67" s="33"/>
      <c r="B67" s="33"/>
      <c r="C67" s="33"/>
      <c r="D67" s="33"/>
    </row>
    <row r="68" spans="1:4" x14ac:dyDescent="0.2">
      <c r="A68" s="33"/>
      <c r="B68" s="33"/>
      <c r="C68" s="33"/>
      <c r="D68" s="33"/>
    </row>
  </sheetData>
  <pageMargins left="0.7" right="0.7" top="0.75" bottom="0.75" header="0.3" footer="0.3"/>
  <pageSetup paperSize="9" scale="9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GridLines="0" zoomScaleNormal="100" zoomScaleSheetLayoutView="100" workbookViewId="0">
      <selection activeCell="L1" sqref="L1"/>
    </sheetView>
  </sheetViews>
  <sheetFormatPr defaultRowHeight="12.75" x14ac:dyDescent="0.2"/>
  <cols>
    <col min="1" max="1" width="2.42578125" style="3" customWidth="1"/>
    <col min="2" max="2" width="1.5703125" style="3" customWidth="1"/>
    <col min="3" max="3" width="7.140625" style="3" customWidth="1"/>
    <col min="4" max="4" width="12.140625" style="3" customWidth="1"/>
    <col min="5" max="5" width="3.7109375" style="3" customWidth="1"/>
    <col min="6" max="6" width="15.42578125" style="3" customWidth="1"/>
    <col min="7" max="7" width="2.5703125" style="3" customWidth="1"/>
    <col min="8" max="8" width="9.85546875" style="3" customWidth="1"/>
    <col min="9" max="16384" width="9.140625" style="3"/>
  </cols>
  <sheetData>
    <row r="1" spans="1:10" s="1" customFormat="1" ht="12.75" customHeight="1" x14ac:dyDescent="0.2">
      <c r="A1" s="1" t="s">
        <v>266</v>
      </c>
      <c r="D1" s="1" t="s">
        <v>530</v>
      </c>
    </row>
    <row r="2" spans="1:10" ht="12.75" customHeight="1" x14ac:dyDescent="0.2">
      <c r="D2" s="3" t="s">
        <v>661</v>
      </c>
    </row>
    <row r="3" spans="1:10" ht="12.75" customHeight="1" x14ac:dyDescent="0.2">
      <c r="A3" s="11"/>
      <c r="B3" s="11"/>
      <c r="C3" s="11"/>
      <c r="D3" s="11"/>
      <c r="E3" s="11"/>
      <c r="F3" s="11"/>
      <c r="G3" s="11"/>
      <c r="H3" s="4"/>
      <c r="I3" s="4"/>
    </row>
    <row r="4" spans="1:10" s="2" customFormat="1" ht="12.75" customHeight="1" x14ac:dyDescent="0.2">
      <c r="F4" s="2" t="s">
        <v>267</v>
      </c>
      <c r="H4" s="80"/>
      <c r="I4" s="80"/>
      <c r="J4" s="80"/>
    </row>
    <row r="5" spans="1:10" s="2" customFormat="1" ht="12.75" customHeight="1" x14ac:dyDescent="0.2">
      <c r="F5" s="2" t="s">
        <v>238</v>
      </c>
      <c r="H5" s="80"/>
      <c r="I5" s="80"/>
      <c r="J5" s="80"/>
    </row>
    <row r="6" spans="1:10" s="2" customFormat="1" ht="12.75" customHeight="1" x14ac:dyDescent="0.2">
      <c r="F6" s="2" t="s">
        <v>241</v>
      </c>
      <c r="H6" s="80"/>
      <c r="I6" s="80"/>
      <c r="J6" s="80"/>
    </row>
    <row r="7" spans="1:10" s="2" customFormat="1" ht="12.75" customHeight="1" x14ac:dyDescent="0.2">
      <c r="A7" s="12"/>
      <c r="B7" s="12"/>
      <c r="C7" s="12"/>
      <c r="D7" s="12"/>
      <c r="E7" s="12"/>
      <c r="F7" s="12" t="s">
        <v>268</v>
      </c>
      <c r="G7" s="12"/>
      <c r="H7" s="81"/>
      <c r="I7" s="81"/>
      <c r="J7" s="80"/>
    </row>
    <row r="8" spans="1:10" s="2" customFormat="1" ht="12.75" customHeight="1" x14ac:dyDescent="0.2">
      <c r="A8" s="13"/>
      <c r="B8" s="13"/>
      <c r="C8" s="13"/>
      <c r="D8" s="13"/>
      <c r="E8" s="13"/>
      <c r="F8" s="13"/>
      <c r="G8" s="13"/>
      <c r="H8" s="81"/>
      <c r="I8" s="81"/>
      <c r="J8" s="80"/>
    </row>
    <row r="9" spans="1:10" ht="12.75" customHeight="1" x14ac:dyDescent="0.2">
      <c r="A9" s="2" t="s">
        <v>269</v>
      </c>
      <c r="F9" s="2"/>
      <c r="G9" s="2"/>
      <c r="H9" s="80"/>
      <c r="I9"/>
      <c r="J9"/>
    </row>
    <row r="10" spans="1:10" ht="12.75" customHeight="1" x14ac:dyDescent="0.2">
      <c r="A10" s="2" t="s">
        <v>270</v>
      </c>
      <c r="F10" s="24">
        <v>22</v>
      </c>
      <c r="G10" s="2"/>
      <c r="H10" s="80"/>
      <c r="I10"/>
      <c r="J10"/>
    </row>
    <row r="11" spans="1:10" ht="12.75" customHeight="1" x14ac:dyDescent="0.2">
      <c r="A11" s="2"/>
      <c r="F11" s="157"/>
      <c r="G11" s="2"/>
      <c r="H11" s="80"/>
      <c r="I11"/>
      <c r="J11"/>
    </row>
    <row r="12" spans="1:10" ht="12.75" customHeight="1" x14ac:dyDescent="0.2">
      <c r="A12" s="2" t="s">
        <v>271</v>
      </c>
      <c r="F12" s="157"/>
      <c r="G12" s="2"/>
      <c r="H12" s="80"/>
      <c r="I12"/>
      <c r="J12"/>
    </row>
    <row r="13" spans="1:10" ht="12.75" customHeight="1" x14ac:dyDescent="0.2">
      <c r="A13" s="2" t="s">
        <v>272</v>
      </c>
      <c r="F13" s="42" t="s">
        <v>527</v>
      </c>
      <c r="G13" s="2"/>
      <c r="H13" s="80"/>
      <c r="I13"/>
      <c r="J13"/>
    </row>
    <row r="14" spans="1:10" ht="12.75" customHeight="1" x14ac:dyDescent="0.2">
      <c r="A14" s="12"/>
      <c r="B14" s="11"/>
      <c r="C14" s="11"/>
      <c r="D14" s="11"/>
      <c r="E14" s="11"/>
      <c r="F14" s="158"/>
      <c r="G14" s="12"/>
      <c r="H14" s="81"/>
      <c r="I14" s="117"/>
      <c r="J14"/>
    </row>
    <row r="15" spans="1:10" ht="12.75" customHeight="1" x14ac:dyDescent="0.2">
      <c r="A15" s="2" t="s">
        <v>531</v>
      </c>
      <c r="F15" s="24">
        <v>22</v>
      </c>
      <c r="G15" s="2"/>
      <c r="H15" s="80"/>
      <c r="I15"/>
      <c r="J15"/>
    </row>
    <row r="16" spans="1:10" x14ac:dyDescent="0.2">
      <c r="A16" s="2"/>
      <c r="F16" s="2"/>
      <c r="G16" s="2"/>
      <c r="H16" s="2"/>
    </row>
    <row r="17" spans="1:8" x14ac:dyDescent="0.2">
      <c r="A17" s="2"/>
      <c r="B17" s="2"/>
      <c r="C17" s="2"/>
      <c r="D17" s="2"/>
      <c r="E17" s="2"/>
      <c r="F17" s="2"/>
      <c r="G17" s="2"/>
      <c r="H17" s="2"/>
    </row>
    <row r="18" spans="1:8" x14ac:dyDescent="0.2">
      <c r="A18" s="2"/>
      <c r="B18" s="2"/>
      <c r="C18" s="2"/>
      <c r="D18" s="2"/>
      <c r="E18" s="2"/>
      <c r="F18" s="2"/>
      <c r="G18" s="2"/>
      <c r="H18" s="2"/>
    </row>
    <row r="19" spans="1:8" x14ac:dyDescent="0.2">
      <c r="A19" s="2"/>
      <c r="B19" s="2"/>
      <c r="C19" s="2"/>
      <c r="D19" s="2"/>
      <c r="E19" s="2"/>
      <c r="F19" s="2"/>
      <c r="G19" s="2"/>
      <c r="H19" s="2"/>
    </row>
    <row r="20" spans="1:8" x14ac:dyDescent="0.2">
      <c r="A20" s="2"/>
      <c r="B20" s="2"/>
      <c r="C20" s="2"/>
      <c r="D20" s="2"/>
      <c r="E20" s="2"/>
      <c r="F20" s="2"/>
      <c r="G20" s="2"/>
      <c r="H20" s="2"/>
    </row>
    <row r="21" spans="1:8" x14ac:dyDescent="0.2">
      <c r="A21" s="2"/>
      <c r="B21" s="2"/>
      <c r="C21" s="2"/>
      <c r="D21" s="2"/>
      <c r="E21" s="2"/>
      <c r="F21" s="2"/>
      <c r="G21" s="2"/>
      <c r="H21" s="2"/>
    </row>
    <row r="22" spans="1:8" x14ac:dyDescent="0.2">
      <c r="A22" s="2"/>
      <c r="B22" s="2"/>
      <c r="C22" s="2"/>
      <c r="D22" s="2"/>
      <c r="E22" s="2"/>
      <c r="F22" s="2"/>
      <c r="G22" s="2"/>
      <c r="H22" s="2"/>
    </row>
    <row r="23" spans="1:8" x14ac:dyDescent="0.2">
      <c r="A23" s="2"/>
      <c r="B23" s="2"/>
      <c r="C23" s="2"/>
      <c r="D23" s="2"/>
      <c r="E23" s="2"/>
      <c r="F23" s="2"/>
      <c r="G23" s="2"/>
      <c r="H23" s="2"/>
    </row>
    <row r="24" spans="1:8" x14ac:dyDescent="0.2">
      <c r="A24" s="2"/>
      <c r="B24" s="2"/>
      <c r="C24" s="2"/>
      <c r="D24" s="2"/>
      <c r="E24" s="2"/>
      <c r="F24" s="2"/>
      <c r="G24" s="2"/>
      <c r="H24" s="2"/>
    </row>
    <row r="25" spans="1:8" x14ac:dyDescent="0.2">
      <c r="A25" s="2"/>
      <c r="B25" s="2"/>
      <c r="C25" s="2"/>
      <c r="D25" s="2"/>
      <c r="E25" s="2"/>
      <c r="F25" s="2"/>
      <c r="G25" s="2"/>
      <c r="H25" s="2"/>
    </row>
    <row r="26" spans="1:8" x14ac:dyDescent="0.2">
      <c r="A26" s="2"/>
      <c r="B26" s="2"/>
      <c r="C26" s="2"/>
      <c r="D26" s="2"/>
      <c r="E26" s="2"/>
      <c r="F26" s="2"/>
      <c r="G26" s="2"/>
      <c r="H26" s="2"/>
    </row>
    <row r="27" spans="1:8" x14ac:dyDescent="0.2">
      <c r="A27" s="2"/>
      <c r="B27" s="2"/>
      <c r="C27" s="2"/>
      <c r="D27" s="2"/>
      <c r="E27" s="2"/>
      <c r="F27" s="2"/>
      <c r="G27" s="2"/>
      <c r="H27" s="2"/>
    </row>
    <row r="28" spans="1:8" x14ac:dyDescent="0.2">
      <c r="A28" s="2"/>
      <c r="B28" s="2"/>
      <c r="C28" s="2"/>
      <c r="D28" s="2"/>
      <c r="E28" s="2"/>
      <c r="F28" s="2"/>
      <c r="G28" s="2"/>
      <c r="H28" s="2"/>
    </row>
    <row r="29" spans="1:8" x14ac:dyDescent="0.2">
      <c r="A29" s="2"/>
      <c r="B29" s="2"/>
      <c r="C29" s="2"/>
      <c r="D29" s="2"/>
      <c r="E29" s="2"/>
      <c r="F29" s="2"/>
      <c r="G29" s="2"/>
      <c r="H29" s="2"/>
    </row>
    <row r="30" spans="1:8" x14ac:dyDescent="0.2">
      <c r="A30" s="2"/>
      <c r="B30" s="2"/>
      <c r="C30" s="2"/>
      <c r="D30" s="2"/>
      <c r="E30" s="2"/>
      <c r="F30" s="2"/>
      <c r="G30" s="2"/>
      <c r="H30" s="2"/>
    </row>
    <row r="31" spans="1:8" x14ac:dyDescent="0.2">
      <c r="A31" s="2"/>
      <c r="B31" s="2"/>
      <c r="C31" s="2"/>
      <c r="D31" s="2"/>
      <c r="E31" s="2"/>
      <c r="F31" s="2"/>
      <c r="G31" s="2"/>
      <c r="H31" s="2"/>
    </row>
    <row r="32" spans="1:8" x14ac:dyDescent="0.2">
      <c r="A32" s="2"/>
      <c r="B32" s="2"/>
      <c r="C32" s="2"/>
      <c r="D32" s="2"/>
      <c r="E32" s="2"/>
      <c r="F32" s="2"/>
      <c r="G32" s="2"/>
      <c r="H32" s="2"/>
    </row>
    <row r="33" spans="1:8" x14ac:dyDescent="0.2">
      <c r="A33" s="2"/>
      <c r="B33" s="2"/>
      <c r="C33" s="2"/>
      <c r="D33" s="2"/>
      <c r="E33" s="2"/>
      <c r="F33" s="2"/>
      <c r="G33" s="2"/>
      <c r="H33" s="2"/>
    </row>
    <row r="34" spans="1:8" x14ac:dyDescent="0.2">
      <c r="A34" s="2"/>
      <c r="B34" s="2"/>
      <c r="C34" s="2"/>
      <c r="D34" s="2"/>
      <c r="E34" s="2"/>
      <c r="F34" s="2"/>
      <c r="G34" s="2"/>
      <c r="H34" s="2"/>
    </row>
    <row r="35" spans="1:8" x14ac:dyDescent="0.2">
      <c r="A35" s="2"/>
      <c r="B35" s="2"/>
      <c r="C35" s="2"/>
      <c r="D35" s="2"/>
      <c r="E35" s="2"/>
      <c r="F35" s="2"/>
      <c r="G35" s="2"/>
      <c r="H35" s="2"/>
    </row>
  </sheetData>
  <pageMargins left="0.7" right="0.7" top="0.75" bottom="0.75" header="0.3" footer="0.3"/>
  <pageSetup paperSize="9" scale="9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showGridLines="0" zoomScaleNormal="100" zoomScaleSheetLayoutView="100" workbookViewId="0">
      <selection activeCell="O1" sqref="O1"/>
    </sheetView>
  </sheetViews>
  <sheetFormatPr defaultRowHeight="12.75" x14ac:dyDescent="0.2"/>
  <cols>
    <col min="1" max="1" width="10" style="3" customWidth="1"/>
    <col min="2" max="2" width="3.140625" style="3" customWidth="1"/>
    <col min="3" max="3" width="7.42578125" style="3" bestFit="1" customWidth="1"/>
    <col min="4" max="4" width="11" style="3" customWidth="1"/>
    <col min="5" max="5" width="7.5703125" style="3" customWidth="1"/>
    <col min="6" max="6" width="1.85546875" style="3" customWidth="1"/>
    <col min="7" max="7" width="8" style="3" customWidth="1"/>
    <col min="8" max="8" width="1.7109375" style="3" customWidth="1"/>
    <col min="9" max="9" width="7.85546875" style="3" customWidth="1"/>
    <col min="10" max="10" width="1.42578125" style="3" customWidth="1"/>
    <col min="11" max="11" width="8" style="2" customWidth="1"/>
    <col min="12" max="12" width="1.7109375" style="2" customWidth="1"/>
    <col min="13" max="13" width="8.140625" style="2" customWidth="1"/>
    <col min="14" max="14" width="1.28515625" style="2" customWidth="1"/>
    <col min="15" max="15" width="9.28515625" style="2" bestFit="1" customWidth="1"/>
    <col min="16" max="16384" width="9.140625" style="3"/>
  </cols>
  <sheetData>
    <row r="1" spans="1:15" x14ac:dyDescent="0.2">
      <c r="A1" s="1" t="s">
        <v>274</v>
      </c>
      <c r="B1"/>
      <c r="C1" s="1" t="s">
        <v>662</v>
      </c>
      <c r="D1"/>
      <c r="E1"/>
      <c r="F1"/>
      <c r="G1"/>
    </row>
    <row r="2" spans="1:15" x14ac:dyDescent="0.2">
      <c r="C2" s="3" t="s">
        <v>532</v>
      </c>
      <c r="D2"/>
      <c r="E2"/>
      <c r="F2"/>
      <c r="G2"/>
    </row>
    <row r="3" spans="1:15" x14ac:dyDescent="0.2">
      <c r="A3" s="11"/>
      <c r="B3" s="11"/>
      <c r="C3" s="11"/>
      <c r="D3" s="11"/>
      <c r="E3" s="11"/>
      <c r="F3" s="11"/>
      <c r="G3" s="11"/>
      <c r="H3" s="11"/>
      <c r="I3" s="11"/>
      <c r="J3" s="11"/>
      <c r="K3" s="12"/>
      <c r="L3" s="12"/>
      <c r="M3" s="12"/>
      <c r="N3" s="12"/>
      <c r="O3" s="12"/>
    </row>
    <row r="4" spans="1:15" x14ac:dyDescent="0.2">
      <c r="A4" s="14" t="s">
        <v>275</v>
      </c>
      <c r="B4" s="14"/>
      <c r="C4" s="14"/>
      <c r="D4" s="2"/>
      <c r="E4" s="2" t="s">
        <v>276</v>
      </c>
      <c r="F4" s="2"/>
      <c r="G4" s="2"/>
      <c r="H4" s="2"/>
      <c r="I4" s="2"/>
    </row>
    <row r="5" spans="1:15" x14ac:dyDescent="0.2">
      <c r="A5" s="100" t="s">
        <v>277</v>
      </c>
      <c r="B5" s="14"/>
      <c r="C5" s="14"/>
      <c r="D5" s="2"/>
      <c r="E5" s="99" t="s">
        <v>278</v>
      </c>
      <c r="F5" s="12"/>
      <c r="G5" s="12"/>
      <c r="H5" s="12"/>
      <c r="I5" s="12"/>
      <c r="J5" s="11"/>
      <c r="K5" s="12"/>
      <c r="L5" s="12"/>
      <c r="M5" s="12"/>
      <c r="N5" s="12"/>
      <c r="O5" s="12"/>
    </row>
    <row r="6" spans="1:15" x14ac:dyDescent="0.2">
      <c r="A6" s="18"/>
      <c r="B6" s="18"/>
      <c r="C6" s="18"/>
      <c r="D6" s="12"/>
      <c r="E6" s="20">
        <v>2011</v>
      </c>
      <c r="F6" s="28"/>
      <c r="G6" s="20">
        <v>2012</v>
      </c>
      <c r="H6" s="28"/>
      <c r="I6" s="28">
        <v>2013</v>
      </c>
      <c r="J6" s="28"/>
      <c r="K6" s="28">
        <v>2014</v>
      </c>
      <c r="L6" s="28"/>
      <c r="M6" s="28">
        <v>2015</v>
      </c>
      <c r="N6" s="28"/>
      <c r="O6" s="28">
        <v>2016</v>
      </c>
    </row>
    <row r="7" spans="1:15" x14ac:dyDescent="0.2">
      <c r="A7" s="14"/>
      <c r="B7" s="14"/>
      <c r="C7" s="14"/>
      <c r="D7" s="2"/>
      <c r="E7" s="2"/>
      <c r="I7" s="2"/>
      <c r="K7" s="3"/>
      <c r="L7" s="3"/>
      <c r="M7" s="3"/>
      <c r="N7" s="3"/>
      <c r="O7" s="3"/>
    </row>
    <row r="8" spans="1:15" x14ac:dyDescent="0.2">
      <c r="A8" s="15"/>
      <c r="B8" s="15"/>
      <c r="C8" s="21" t="s">
        <v>279</v>
      </c>
      <c r="D8" s="2"/>
      <c r="E8" s="14">
        <v>2092</v>
      </c>
      <c r="G8" s="22">
        <v>2093</v>
      </c>
      <c r="I8" s="22">
        <v>2094</v>
      </c>
      <c r="K8" s="22">
        <v>2090</v>
      </c>
      <c r="L8" s="3"/>
      <c r="M8" s="22">
        <v>2080</v>
      </c>
      <c r="N8" s="3"/>
      <c r="O8" s="22">
        <v>2071</v>
      </c>
    </row>
    <row r="9" spans="1:15" x14ac:dyDescent="0.2">
      <c r="A9" s="15">
        <v>2001</v>
      </c>
      <c r="B9" s="206" t="s">
        <v>527</v>
      </c>
      <c r="C9" s="15">
        <v>5700</v>
      </c>
      <c r="D9" s="2"/>
      <c r="E9" s="14">
        <v>198</v>
      </c>
      <c r="G9" s="3">
        <v>191</v>
      </c>
      <c r="I9" s="3">
        <v>186</v>
      </c>
      <c r="K9" s="3">
        <v>186</v>
      </c>
      <c r="L9" s="3"/>
      <c r="M9" s="22">
        <v>182</v>
      </c>
      <c r="N9" s="3"/>
      <c r="O9" s="22">
        <v>174</v>
      </c>
    </row>
    <row r="10" spans="1:15" x14ac:dyDescent="0.2">
      <c r="A10" s="15">
        <v>5701</v>
      </c>
      <c r="B10" s="206" t="s">
        <v>527</v>
      </c>
      <c r="C10" s="15">
        <v>10000</v>
      </c>
      <c r="D10" s="2"/>
      <c r="E10" s="14">
        <v>37</v>
      </c>
      <c r="G10" s="3">
        <v>34</v>
      </c>
      <c r="I10" s="3">
        <v>37</v>
      </c>
      <c r="K10" s="3">
        <v>31</v>
      </c>
      <c r="L10" s="3"/>
      <c r="M10" s="22">
        <v>37</v>
      </c>
      <c r="N10" s="3"/>
      <c r="O10" s="22">
        <v>34</v>
      </c>
    </row>
    <row r="11" spans="1:15" x14ac:dyDescent="0.2">
      <c r="A11" s="15">
        <v>10001</v>
      </c>
      <c r="B11" s="206" t="s">
        <v>527</v>
      </c>
      <c r="C11" s="15">
        <v>15000</v>
      </c>
      <c r="D11" s="2"/>
      <c r="E11" s="14">
        <v>21</v>
      </c>
      <c r="G11" s="3">
        <v>22</v>
      </c>
      <c r="I11" s="3">
        <v>23</v>
      </c>
      <c r="K11" s="3">
        <v>24</v>
      </c>
      <c r="L11" s="3"/>
      <c r="M11" s="22">
        <v>23</v>
      </c>
      <c r="N11" s="3"/>
      <c r="O11" s="22">
        <v>23</v>
      </c>
    </row>
    <row r="12" spans="1:15" x14ac:dyDescent="0.2">
      <c r="A12" s="15">
        <v>15001</v>
      </c>
      <c r="B12" s="206" t="s">
        <v>527</v>
      </c>
      <c r="C12" s="15">
        <v>25000</v>
      </c>
      <c r="D12" s="2"/>
      <c r="E12" s="14">
        <v>75</v>
      </c>
      <c r="G12" s="3">
        <v>72</v>
      </c>
      <c r="I12" s="3">
        <v>84</v>
      </c>
      <c r="K12" s="3">
        <v>82</v>
      </c>
      <c r="L12" s="3"/>
      <c r="M12" s="22">
        <v>88</v>
      </c>
      <c r="N12" s="3"/>
      <c r="O12" s="22">
        <v>97</v>
      </c>
    </row>
    <row r="13" spans="1:15" x14ac:dyDescent="0.2">
      <c r="A13" s="15">
        <v>25001</v>
      </c>
      <c r="B13" s="206" t="s">
        <v>527</v>
      </c>
      <c r="C13" s="15">
        <v>100000</v>
      </c>
      <c r="D13" s="2"/>
      <c r="E13" s="14">
        <v>45</v>
      </c>
      <c r="G13" s="3">
        <v>44</v>
      </c>
      <c r="I13" s="3">
        <v>44</v>
      </c>
      <c r="K13" s="3">
        <v>45</v>
      </c>
      <c r="L13" s="3"/>
      <c r="M13" s="22">
        <v>47</v>
      </c>
      <c r="N13" s="3"/>
      <c r="O13" s="22">
        <v>47</v>
      </c>
    </row>
    <row r="14" spans="1:15" x14ac:dyDescent="0.2">
      <c r="A14" s="15"/>
      <c r="B14" s="21" t="s">
        <v>280</v>
      </c>
      <c r="C14" s="15">
        <v>100000</v>
      </c>
      <c r="D14" s="2"/>
      <c r="E14" s="18">
        <v>5</v>
      </c>
      <c r="G14" s="3">
        <v>3</v>
      </c>
      <c r="I14" s="3">
        <v>2</v>
      </c>
      <c r="K14" s="3">
        <v>2</v>
      </c>
      <c r="L14" s="3"/>
      <c r="M14" s="22">
        <v>5</v>
      </c>
      <c r="N14" s="3"/>
      <c r="O14" s="22">
        <v>4</v>
      </c>
    </row>
    <row r="15" spans="1:15" x14ac:dyDescent="0.2">
      <c r="A15" s="31" t="s">
        <v>487</v>
      </c>
      <c r="B15" s="28"/>
      <c r="C15" s="31"/>
      <c r="D15" s="20"/>
      <c r="E15" s="31">
        <f>SUM(E8:E14)</f>
        <v>2473</v>
      </c>
      <c r="F15" s="31"/>
      <c r="G15" s="31">
        <f t="shared" ref="G15:M15" si="0">SUM(G8:G14)</f>
        <v>2459</v>
      </c>
      <c r="H15" s="31"/>
      <c r="I15" s="31">
        <f t="shared" si="0"/>
        <v>2470</v>
      </c>
      <c r="J15" s="31"/>
      <c r="K15" s="31">
        <f t="shared" si="0"/>
        <v>2460</v>
      </c>
      <c r="L15" s="31"/>
      <c r="M15" s="31">
        <f t="shared" si="0"/>
        <v>2462</v>
      </c>
      <c r="N15" s="31"/>
      <c r="O15" s="31">
        <f>SUM(O8:O14)</f>
        <v>2450</v>
      </c>
    </row>
    <row r="16" spans="1:15" x14ac:dyDescent="0.2">
      <c r="A16" s="15"/>
      <c r="B16" s="15"/>
      <c r="C16" s="15"/>
      <c r="D16" s="2"/>
      <c r="E16" s="2"/>
      <c r="F16" s="2"/>
      <c r="G16" s="2"/>
      <c r="H16" s="2"/>
      <c r="I16" s="2"/>
      <c r="J16" s="2"/>
    </row>
    <row r="17" spans="1:10" x14ac:dyDescent="0.2">
      <c r="A17" s="15"/>
      <c r="B17" s="15"/>
      <c r="C17" s="15"/>
      <c r="D17" s="2"/>
      <c r="E17" s="2"/>
      <c r="F17" s="2"/>
      <c r="G17" s="2"/>
      <c r="H17" s="2"/>
      <c r="I17" s="2"/>
      <c r="J17" s="2"/>
    </row>
    <row r="18" spans="1:10" x14ac:dyDescent="0.2">
      <c r="A18" s="15"/>
      <c r="B18" s="15"/>
      <c r="C18" s="15"/>
      <c r="D18" s="2"/>
      <c r="E18" s="2"/>
      <c r="F18" s="2"/>
      <c r="G18" s="2"/>
      <c r="H18" s="2"/>
      <c r="I18" s="2"/>
      <c r="J18" s="2"/>
    </row>
    <row r="19" spans="1:10" x14ac:dyDescent="0.2">
      <c r="A19" s="15"/>
      <c r="B19" s="15"/>
      <c r="C19" s="15"/>
      <c r="D19" s="2"/>
      <c r="E19" s="2"/>
      <c r="F19" s="2"/>
      <c r="G19" s="2"/>
      <c r="H19" s="2"/>
      <c r="I19" s="2"/>
      <c r="J19" s="2"/>
    </row>
    <row r="20" spans="1:10" x14ac:dyDescent="0.2">
      <c r="A20" s="15"/>
      <c r="B20" s="15"/>
      <c r="C20" s="15"/>
      <c r="D20" s="2"/>
      <c r="E20" s="2"/>
      <c r="F20" s="2"/>
      <c r="G20" s="2"/>
      <c r="H20" s="2"/>
      <c r="I20" s="2"/>
      <c r="J20" s="2"/>
    </row>
    <row r="21" spans="1:10" x14ac:dyDescent="0.2">
      <c r="A21" s="15"/>
      <c r="B21" s="15"/>
      <c r="C21" s="15"/>
      <c r="D21" s="2"/>
      <c r="E21" s="2"/>
      <c r="F21" s="2"/>
      <c r="G21" s="2"/>
      <c r="H21" s="2"/>
      <c r="I21" s="2"/>
      <c r="J21" s="2"/>
    </row>
    <row r="22" spans="1:10" x14ac:dyDescent="0.2">
      <c r="D22" s="2"/>
      <c r="E22" s="2"/>
      <c r="F22" s="2"/>
      <c r="G22" s="2"/>
      <c r="H22" s="2"/>
      <c r="I22" s="2"/>
      <c r="J22" s="2"/>
    </row>
    <row r="23" spans="1:10" x14ac:dyDescent="0.2">
      <c r="J23" s="2"/>
    </row>
    <row r="24" spans="1:10" x14ac:dyDescent="0.2">
      <c r="J24" s="2"/>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8"/>
  <sheetViews>
    <sheetView showGridLines="0" zoomScaleNormal="100" zoomScaleSheetLayoutView="100" workbookViewId="0">
      <selection activeCell="S1" sqref="S1"/>
    </sheetView>
  </sheetViews>
  <sheetFormatPr defaultRowHeight="12.75" x14ac:dyDescent="0.2"/>
  <cols>
    <col min="2" max="2" width="1.7109375" customWidth="1"/>
    <col min="5" max="5" width="2.42578125" customWidth="1"/>
    <col min="6" max="7" width="2.28515625" customWidth="1"/>
    <col min="8" max="8" width="1.85546875" customWidth="1"/>
    <col min="9" max="9" width="5.5703125" customWidth="1"/>
    <col min="10" max="10" width="8.7109375" customWidth="1"/>
    <col min="11" max="11" width="1.5703125" customWidth="1"/>
    <col min="12" max="12" width="8.7109375" customWidth="1"/>
    <col min="13" max="13" width="1.5703125" customWidth="1"/>
    <col min="14" max="14" width="8.7109375" customWidth="1"/>
    <col min="15" max="15" width="1.5703125" customWidth="1"/>
    <col min="16" max="16" width="8.7109375" customWidth="1"/>
    <col min="17" max="17" width="1.5703125" customWidth="1"/>
    <col min="18" max="18" width="8.7109375" customWidth="1"/>
    <col min="19" max="19" width="1.5703125" customWidth="1"/>
    <col min="20" max="20" width="8.7109375" customWidth="1"/>
  </cols>
  <sheetData>
    <row r="1" spans="1:22" x14ac:dyDescent="0.2">
      <c r="A1" s="1" t="s">
        <v>281</v>
      </c>
      <c r="B1" s="3"/>
      <c r="C1" s="1" t="s">
        <v>533</v>
      </c>
      <c r="D1" s="1"/>
      <c r="E1" s="1"/>
      <c r="F1" s="1"/>
      <c r="G1" s="1"/>
      <c r="H1" s="1"/>
      <c r="I1" s="1"/>
      <c r="J1" s="118"/>
      <c r="K1" s="83"/>
      <c r="L1" s="118"/>
      <c r="M1" s="83"/>
      <c r="N1" s="83"/>
      <c r="O1" s="83"/>
      <c r="P1" s="83"/>
      <c r="Q1" s="83"/>
      <c r="R1" s="83"/>
      <c r="S1" s="83"/>
      <c r="T1" s="83"/>
      <c r="U1" s="3"/>
      <c r="V1" s="3"/>
    </row>
    <row r="2" spans="1:22" x14ac:dyDescent="0.2">
      <c r="A2" s="1"/>
      <c r="B2" s="3"/>
      <c r="C2" s="3" t="s">
        <v>534</v>
      </c>
      <c r="D2" s="1"/>
      <c r="E2" s="1"/>
      <c r="F2" s="1"/>
      <c r="G2" s="1"/>
      <c r="H2" s="1"/>
      <c r="I2" s="1"/>
      <c r="J2" s="118"/>
      <c r="K2" s="83"/>
      <c r="L2" s="119"/>
      <c r="M2" s="83"/>
      <c r="N2" s="83"/>
      <c r="O2" s="83"/>
      <c r="P2" s="83"/>
      <c r="Q2" s="83"/>
      <c r="R2" s="83"/>
      <c r="S2" s="83"/>
      <c r="T2" s="83"/>
      <c r="U2" s="3"/>
      <c r="V2" s="3"/>
    </row>
    <row r="3" spans="1:22" x14ac:dyDescent="0.2">
      <c r="A3" s="18"/>
      <c r="B3" s="12"/>
      <c r="C3" s="12"/>
      <c r="D3" s="18"/>
      <c r="E3" s="12"/>
      <c r="F3" s="12"/>
      <c r="G3" s="12"/>
      <c r="H3" s="18"/>
      <c r="I3" s="12"/>
      <c r="J3" s="18"/>
      <c r="K3" s="12"/>
      <c r="L3" s="2"/>
      <c r="M3" s="12"/>
      <c r="N3" s="12"/>
      <c r="O3" s="13"/>
      <c r="P3" s="2"/>
      <c r="Q3" s="2"/>
      <c r="R3" s="2"/>
      <c r="S3" s="12"/>
      <c r="T3" s="12"/>
      <c r="U3" s="3"/>
      <c r="V3" s="3"/>
    </row>
    <row r="4" spans="1:22" x14ac:dyDescent="0.2">
      <c r="A4" s="14"/>
      <c r="B4" s="2"/>
      <c r="C4" s="2"/>
      <c r="D4" s="14"/>
      <c r="E4" s="2"/>
      <c r="F4" s="2"/>
      <c r="G4" s="2"/>
      <c r="H4" s="44"/>
      <c r="I4" s="13"/>
      <c r="J4" s="20">
        <v>2011</v>
      </c>
      <c r="K4" s="20"/>
      <c r="L4" s="20">
        <v>2012</v>
      </c>
      <c r="M4" s="20"/>
      <c r="N4" s="20">
        <v>2013</v>
      </c>
      <c r="O4" s="20"/>
      <c r="P4" s="20">
        <v>2014</v>
      </c>
      <c r="Q4" s="20"/>
      <c r="R4" s="20">
        <v>2015</v>
      </c>
      <c r="S4" s="20"/>
      <c r="T4" s="20">
        <v>2016</v>
      </c>
      <c r="U4" s="2"/>
      <c r="V4" s="2"/>
    </row>
    <row r="5" spans="1:22" x14ac:dyDescent="0.2">
      <c r="A5" s="14" t="s">
        <v>535</v>
      </c>
      <c r="B5" s="14"/>
      <c r="C5" s="2"/>
      <c r="D5" s="14"/>
      <c r="E5" s="2"/>
      <c r="F5" s="2"/>
      <c r="G5" s="2"/>
      <c r="H5" s="14"/>
      <c r="I5" s="2"/>
      <c r="J5" s="2"/>
      <c r="K5" s="2"/>
      <c r="L5" s="2"/>
      <c r="M5" s="2"/>
      <c r="N5" s="2"/>
      <c r="O5" s="2"/>
      <c r="P5" s="2"/>
      <c r="Q5" s="2"/>
      <c r="R5" s="2"/>
      <c r="S5" s="2"/>
      <c r="T5" s="2"/>
      <c r="U5" s="2"/>
      <c r="V5" s="2"/>
    </row>
    <row r="6" spans="1:22" x14ac:dyDescent="0.2">
      <c r="A6" s="14" t="s">
        <v>753</v>
      </c>
      <c r="B6" s="2"/>
      <c r="C6" s="2"/>
      <c r="D6" s="14"/>
      <c r="E6" s="2"/>
      <c r="F6" s="14"/>
      <c r="G6" s="2"/>
      <c r="H6" s="14"/>
      <c r="I6" s="2"/>
      <c r="J6" s="2">
        <v>83</v>
      </c>
      <c r="K6" s="2"/>
      <c r="L6" s="2">
        <v>113</v>
      </c>
      <c r="M6" s="2"/>
      <c r="N6" s="2">
        <v>95</v>
      </c>
      <c r="O6" s="2"/>
      <c r="P6" s="2">
        <v>74</v>
      </c>
      <c r="Q6" s="2"/>
      <c r="R6" s="2">
        <v>80</v>
      </c>
      <c r="S6" s="2"/>
      <c r="T6" s="2">
        <v>88</v>
      </c>
      <c r="U6" s="2"/>
      <c r="V6" s="2"/>
    </row>
    <row r="7" spans="1:22" x14ac:dyDescent="0.2">
      <c r="A7" s="14" t="s">
        <v>536</v>
      </c>
      <c r="B7" s="2"/>
      <c r="C7" s="2"/>
      <c r="D7" s="14"/>
      <c r="E7" s="2"/>
      <c r="F7" s="14"/>
      <c r="G7" s="2"/>
      <c r="H7" s="14"/>
      <c r="I7" s="2"/>
      <c r="J7" s="2">
        <v>22</v>
      </c>
      <c r="K7" s="2"/>
      <c r="L7" s="2">
        <v>21</v>
      </c>
      <c r="M7" s="2"/>
      <c r="N7" s="2">
        <v>16</v>
      </c>
      <c r="O7" s="2"/>
      <c r="P7" s="2">
        <v>15</v>
      </c>
      <c r="Q7" s="2"/>
      <c r="R7" s="2">
        <v>11</v>
      </c>
      <c r="S7" s="2"/>
      <c r="T7" s="2">
        <v>21</v>
      </c>
      <c r="U7" s="2"/>
      <c r="V7" s="2"/>
    </row>
    <row r="8" spans="1:22" x14ac:dyDescent="0.2">
      <c r="A8" s="2" t="s">
        <v>282</v>
      </c>
      <c r="B8" s="14"/>
      <c r="C8" s="2"/>
      <c r="D8" s="2"/>
      <c r="E8" s="2"/>
      <c r="F8" s="2"/>
      <c r="G8" s="2"/>
      <c r="H8" s="2"/>
      <c r="I8" s="2"/>
      <c r="J8" s="2"/>
      <c r="K8" s="2"/>
      <c r="L8" s="2"/>
      <c r="M8" s="2"/>
      <c r="N8" s="2"/>
      <c r="O8" s="2"/>
      <c r="P8" s="2"/>
      <c r="Q8" s="2"/>
      <c r="R8" s="2"/>
      <c r="S8" s="2"/>
      <c r="T8" s="2"/>
      <c r="U8" s="2"/>
      <c r="V8" s="2"/>
    </row>
    <row r="9" spans="1:22" x14ac:dyDescent="0.2">
      <c r="A9" s="12" t="s">
        <v>537</v>
      </c>
      <c r="B9" s="12"/>
      <c r="C9" s="12"/>
      <c r="D9" s="12"/>
      <c r="E9" s="12"/>
      <c r="F9" s="12"/>
      <c r="G9" s="12"/>
      <c r="H9" s="12"/>
      <c r="I9" s="12"/>
      <c r="J9" s="12">
        <v>15</v>
      </c>
      <c r="K9" s="12"/>
      <c r="L9" s="12">
        <v>21</v>
      </c>
      <c r="M9" s="12"/>
      <c r="N9" s="12">
        <v>6</v>
      </c>
      <c r="O9" s="12"/>
      <c r="P9" s="12">
        <v>16</v>
      </c>
      <c r="Q9" s="12"/>
      <c r="R9" s="12">
        <v>12</v>
      </c>
      <c r="S9" s="12"/>
      <c r="T9" s="12">
        <v>9</v>
      </c>
      <c r="U9" s="2"/>
      <c r="V9" s="2"/>
    </row>
    <row r="10" spans="1:22" x14ac:dyDescent="0.2">
      <c r="A10" s="2" t="s">
        <v>528</v>
      </c>
      <c r="B10" s="2"/>
      <c r="C10" s="2"/>
      <c r="D10" s="2"/>
      <c r="E10" s="2"/>
      <c r="F10" s="2"/>
      <c r="G10" s="2"/>
      <c r="H10" s="2"/>
      <c r="I10" s="2"/>
      <c r="J10" s="2">
        <f>J6+J9</f>
        <v>98</v>
      </c>
      <c r="K10" s="2"/>
      <c r="L10" s="2">
        <f t="shared" ref="L10:R10" si="0">L6+L9</f>
        <v>134</v>
      </c>
      <c r="M10" s="2"/>
      <c r="N10" s="2">
        <f t="shared" si="0"/>
        <v>101</v>
      </c>
      <c r="O10" s="2"/>
      <c r="P10" s="2">
        <f t="shared" si="0"/>
        <v>90</v>
      </c>
      <c r="Q10" s="2"/>
      <c r="R10" s="2">
        <f t="shared" si="0"/>
        <v>92</v>
      </c>
      <c r="S10" s="2"/>
      <c r="T10" s="2">
        <f t="shared" ref="T10" si="1">T6+T9</f>
        <v>97</v>
      </c>
      <c r="U10" s="2"/>
      <c r="V10" s="2"/>
    </row>
    <row r="11" spans="1:22" x14ac:dyDescent="0.2">
      <c r="A11" s="2"/>
      <c r="B11" s="2"/>
      <c r="C11" s="2"/>
      <c r="D11" s="2"/>
      <c r="E11" s="2"/>
      <c r="F11" s="2"/>
      <c r="G11" s="2"/>
      <c r="H11" s="2"/>
      <c r="I11" s="2"/>
      <c r="J11" s="2"/>
      <c r="K11" s="2"/>
      <c r="L11" s="2"/>
      <c r="M11" s="2"/>
      <c r="N11" s="2"/>
      <c r="O11" s="2"/>
      <c r="P11" s="2"/>
      <c r="Q11" s="2"/>
      <c r="R11" s="2"/>
      <c r="S11" s="2"/>
      <c r="T11" s="2"/>
      <c r="U11" s="2"/>
      <c r="V11" s="2"/>
    </row>
    <row r="12" spans="1:22" x14ac:dyDescent="0.2">
      <c r="A12" s="2" t="s">
        <v>538</v>
      </c>
      <c r="B12" s="2"/>
      <c r="C12" s="2"/>
      <c r="D12" s="2"/>
      <c r="E12" s="2"/>
      <c r="F12" s="2"/>
      <c r="G12" s="2"/>
      <c r="H12" s="2"/>
      <c r="I12" s="2"/>
      <c r="J12" s="2"/>
      <c r="K12" s="2"/>
      <c r="L12" s="2"/>
      <c r="M12" s="2"/>
      <c r="N12" s="2"/>
      <c r="O12" s="2"/>
      <c r="P12" s="2"/>
      <c r="Q12" s="2"/>
      <c r="R12" s="2"/>
      <c r="S12" s="2"/>
      <c r="T12" s="2"/>
      <c r="U12" s="2"/>
      <c r="V12" s="2"/>
    </row>
    <row r="13" spans="1:22" x14ac:dyDescent="0.2">
      <c r="A13" s="14" t="s">
        <v>753</v>
      </c>
      <c r="B13" s="2"/>
      <c r="C13" s="2"/>
      <c r="D13" s="2"/>
      <c r="E13" s="2"/>
      <c r="F13" s="2"/>
      <c r="G13" s="2"/>
      <c r="H13" s="2"/>
      <c r="I13" s="2"/>
      <c r="J13" s="2">
        <v>116</v>
      </c>
      <c r="K13" s="2"/>
      <c r="L13" s="2">
        <v>127</v>
      </c>
      <c r="M13" s="2"/>
      <c r="N13" s="2">
        <v>84</v>
      </c>
      <c r="O13" s="2"/>
      <c r="P13" s="2">
        <v>84</v>
      </c>
      <c r="Q13" s="2"/>
      <c r="R13" s="2">
        <v>78</v>
      </c>
      <c r="S13" s="2"/>
      <c r="T13" s="2">
        <v>100</v>
      </c>
      <c r="U13" s="2"/>
      <c r="V13" s="2"/>
    </row>
    <row r="14" spans="1:22" x14ac:dyDescent="0.2">
      <c r="A14" s="2" t="s">
        <v>282</v>
      </c>
      <c r="B14" s="2"/>
      <c r="C14" s="2"/>
      <c r="D14" s="2"/>
      <c r="E14" s="2"/>
      <c r="F14" s="2"/>
      <c r="G14" s="2"/>
      <c r="H14" s="2"/>
      <c r="I14" s="2"/>
      <c r="J14" s="2"/>
      <c r="K14" s="2"/>
      <c r="L14" s="2"/>
      <c r="M14" s="2"/>
      <c r="N14" s="2"/>
      <c r="O14" s="2"/>
      <c r="P14" s="2"/>
      <c r="Q14" s="2"/>
      <c r="R14" s="2"/>
      <c r="S14" s="2"/>
      <c r="T14" s="2"/>
      <c r="U14" s="2"/>
      <c r="V14" s="2"/>
    </row>
    <row r="15" spans="1:22" x14ac:dyDescent="0.2">
      <c r="A15" s="12" t="s">
        <v>537</v>
      </c>
      <c r="B15" s="12"/>
      <c r="C15" s="12"/>
      <c r="D15" s="12"/>
      <c r="E15" s="12"/>
      <c r="F15" s="12"/>
      <c r="G15" s="12"/>
      <c r="H15" s="12"/>
      <c r="I15" s="12"/>
      <c r="J15" s="12">
        <v>43</v>
      </c>
      <c r="K15" s="12"/>
      <c r="L15" s="12">
        <v>22</v>
      </c>
      <c r="M15" s="12"/>
      <c r="N15" s="12">
        <v>16</v>
      </c>
      <c r="O15" s="12"/>
      <c r="P15" s="12">
        <v>15</v>
      </c>
      <c r="Q15" s="2"/>
      <c r="R15" s="2">
        <v>25</v>
      </c>
      <c r="S15" s="2"/>
      <c r="T15" s="2">
        <v>20</v>
      </c>
      <c r="U15" s="2"/>
      <c r="V15" s="2"/>
    </row>
    <row r="16" spans="1:22" x14ac:dyDescent="0.2">
      <c r="A16" s="12" t="s">
        <v>528</v>
      </c>
      <c r="B16" s="12"/>
      <c r="C16" s="12"/>
      <c r="D16" s="12"/>
      <c r="E16" s="12"/>
      <c r="F16" s="12"/>
      <c r="G16" s="12"/>
      <c r="H16" s="12"/>
      <c r="I16" s="12"/>
      <c r="J16" s="20">
        <f>SUM(J13:J15)</f>
        <v>159</v>
      </c>
      <c r="K16" s="20"/>
      <c r="L16" s="20">
        <f t="shared" ref="L16:R16" si="2">SUM(L13:L15)</f>
        <v>149</v>
      </c>
      <c r="M16" s="20"/>
      <c r="N16" s="20">
        <f t="shared" si="2"/>
        <v>100</v>
      </c>
      <c r="O16" s="20"/>
      <c r="P16" s="20">
        <f t="shared" si="2"/>
        <v>99</v>
      </c>
      <c r="Q16" s="20"/>
      <c r="R16" s="20">
        <f t="shared" si="2"/>
        <v>103</v>
      </c>
      <c r="S16" s="20"/>
      <c r="T16" s="20">
        <f t="shared" ref="T16" si="3">SUM(T13:T15)</f>
        <v>120</v>
      </c>
      <c r="U16" s="13"/>
      <c r="V16" s="2"/>
    </row>
    <row r="17" spans="1:22" x14ac:dyDescent="0.2">
      <c r="A17" s="2"/>
      <c r="B17" s="2"/>
      <c r="C17" s="2"/>
      <c r="D17" s="2"/>
      <c r="E17" s="2"/>
      <c r="F17" s="2"/>
      <c r="G17" s="2"/>
      <c r="H17" s="2"/>
      <c r="I17" s="2"/>
      <c r="J17" s="2"/>
      <c r="K17" s="2"/>
      <c r="L17" s="2"/>
      <c r="M17" s="2"/>
      <c r="N17" s="2"/>
      <c r="O17" s="2"/>
      <c r="P17" s="2"/>
      <c r="Q17" s="2"/>
      <c r="R17" s="2"/>
      <c r="S17" s="2"/>
      <c r="T17" s="2"/>
      <c r="U17" s="2"/>
      <c r="V17" s="2"/>
    </row>
    <row r="18" spans="1:22" ht="13.5" x14ac:dyDescent="0.2">
      <c r="A18" s="19"/>
      <c r="B18" s="2"/>
      <c r="C18" s="2"/>
      <c r="D18" s="2"/>
      <c r="E18" s="2"/>
      <c r="F18" s="2"/>
      <c r="G18" s="2"/>
      <c r="H18" s="2"/>
      <c r="I18" s="2"/>
      <c r="J18" s="2"/>
      <c r="K18" s="2"/>
      <c r="L18" s="2"/>
      <c r="M18" s="2"/>
      <c r="N18" s="2"/>
      <c r="O18" s="2"/>
      <c r="P18" s="2"/>
      <c r="Q18" s="2"/>
      <c r="R18" s="2"/>
      <c r="S18" s="2"/>
      <c r="T18" s="2"/>
      <c r="U18" s="2"/>
      <c r="V18" s="2"/>
    </row>
    <row r="19" spans="1:22" ht="13.5" x14ac:dyDescent="0.2">
      <c r="A19" s="19"/>
      <c r="B19" s="2"/>
      <c r="C19" s="2"/>
      <c r="D19" s="2"/>
      <c r="E19" s="2"/>
      <c r="F19" s="2"/>
      <c r="G19" s="2"/>
      <c r="H19" s="2"/>
      <c r="I19" s="2"/>
      <c r="J19" s="2"/>
      <c r="K19" s="2"/>
      <c r="L19" s="2"/>
      <c r="M19" s="2"/>
      <c r="N19" s="2"/>
      <c r="O19" s="2"/>
      <c r="P19" s="2"/>
      <c r="Q19" s="2"/>
      <c r="R19" s="2"/>
      <c r="S19" s="2"/>
      <c r="T19" s="2"/>
      <c r="U19" s="2"/>
      <c r="V19" s="2"/>
    </row>
    <row r="20" spans="1:22" ht="13.5" x14ac:dyDescent="0.2">
      <c r="A20" s="19"/>
      <c r="B20" s="2"/>
      <c r="C20" s="2"/>
      <c r="D20" s="2"/>
      <c r="E20" s="2"/>
      <c r="F20" s="2"/>
      <c r="G20" s="2"/>
      <c r="H20" s="2"/>
      <c r="I20" s="2"/>
      <c r="J20" s="2"/>
      <c r="K20" s="2"/>
      <c r="L20" s="2"/>
      <c r="M20" s="2"/>
      <c r="N20" s="2"/>
      <c r="O20" s="2"/>
      <c r="P20" s="2"/>
      <c r="Q20" s="2"/>
      <c r="R20" s="2"/>
      <c r="S20" s="2"/>
      <c r="T20" s="2"/>
      <c r="U20" s="2"/>
      <c r="V20" s="2"/>
    </row>
    <row r="21" spans="1:22" ht="13.5" x14ac:dyDescent="0.2">
      <c r="A21" s="19"/>
      <c r="B21" s="2"/>
      <c r="C21" s="2"/>
      <c r="D21" s="2"/>
      <c r="E21" s="2"/>
      <c r="F21" s="2"/>
      <c r="G21" s="2"/>
      <c r="H21" s="2"/>
      <c r="I21" s="2"/>
      <c r="J21" s="2"/>
      <c r="K21" s="2"/>
      <c r="L21" s="2"/>
      <c r="M21" s="2"/>
      <c r="N21" s="2"/>
      <c r="O21" s="2"/>
      <c r="P21" s="2"/>
      <c r="Q21" s="2"/>
      <c r="R21" s="2"/>
      <c r="S21" s="2"/>
      <c r="T21" s="2"/>
      <c r="U21" s="2"/>
      <c r="V21" s="2"/>
    </row>
    <row r="22" spans="1:22" x14ac:dyDescent="0.2">
      <c r="A22" s="2"/>
      <c r="B22" s="2"/>
      <c r="C22" s="2"/>
      <c r="D22" s="2"/>
      <c r="E22" s="2"/>
      <c r="F22" s="2"/>
      <c r="G22" s="2"/>
      <c r="H22" s="2"/>
      <c r="I22" s="2"/>
      <c r="J22" s="2"/>
      <c r="K22" s="2"/>
      <c r="L22" s="2"/>
      <c r="M22" s="2"/>
      <c r="N22" s="2"/>
      <c r="O22" s="2"/>
      <c r="P22" s="2"/>
      <c r="Q22" s="2"/>
      <c r="R22" s="2"/>
      <c r="S22" s="2"/>
      <c r="T22" s="2"/>
      <c r="U22" s="2"/>
      <c r="V22" s="2"/>
    </row>
    <row r="23" spans="1:22" x14ac:dyDescent="0.2">
      <c r="A23" s="2"/>
      <c r="B23" s="2"/>
      <c r="C23" s="2"/>
      <c r="D23" s="2"/>
      <c r="E23" s="2"/>
      <c r="F23" s="2"/>
      <c r="G23" s="2"/>
      <c r="H23" s="2"/>
      <c r="I23" s="2"/>
      <c r="J23" s="2"/>
      <c r="K23" s="2"/>
      <c r="L23" s="2"/>
      <c r="M23" s="2"/>
      <c r="N23" s="2"/>
      <c r="O23" s="2"/>
      <c r="P23" s="2"/>
      <c r="Q23" s="2"/>
      <c r="R23" s="2"/>
      <c r="S23" s="2"/>
      <c r="T23" s="2"/>
      <c r="U23" s="2"/>
      <c r="V23" s="2"/>
    </row>
    <row r="24" spans="1:22" x14ac:dyDescent="0.2">
      <c r="A24" s="2"/>
      <c r="B24" s="2"/>
      <c r="C24" s="2"/>
      <c r="D24" s="2"/>
      <c r="E24" s="2"/>
      <c r="F24" s="2"/>
      <c r="G24" s="2"/>
      <c r="H24" s="2"/>
      <c r="I24" s="2"/>
      <c r="J24" s="2"/>
      <c r="K24" s="2"/>
      <c r="L24" s="2"/>
      <c r="M24" s="2"/>
      <c r="N24" s="2"/>
      <c r="O24" s="2"/>
      <c r="P24" s="2"/>
      <c r="Q24" s="2"/>
      <c r="R24" s="2"/>
      <c r="S24" s="2"/>
      <c r="T24" s="2"/>
      <c r="U24" s="2"/>
      <c r="V24" s="2"/>
    </row>
    <row r="25" spans="1:22" x14ac:dyDescent="0.2">
      <c r="A25" s="2"/>
      <c r="B25" s="2"/>
      <c r="C25" s="2"/>
      <c r="D25" s="2"/>
      <c r="E25" s="2"/>
      <c r="F25" s="2"/>
      <c r="G25" s="2"/>
      <c r="H25" s="2"/>
      <c r="I25" s="2"/>
      <c r="J25" s="2"/>
      <c r="K25" s="2"/>
      <c r="L25" s="2"/>
      <c r="M25" s="2"/>
      <c r="N25" s="2"/>
      <c r="O25" s="2"/>
      <c r="P25" s="2"/>
      <c r="Q25" s="2"/>
      <c r="R25" s="2"/>
      <c r="S25" s="2"/>
      <c r="T25" s="2"/>
      <c r="U25" s="2"/>
      <c r="V25" s="2"/>
    </row>
    <row r="26" spans="1:22" x14ac:dyDescent="0.2">
      <c r="A26" s="2"/>
      <c r="B26" s="2"/>
      <c r="C26" s="2"/>
      <c r="D26" s="2"/>
      <c r="E26" s="2"/>
      <c r="F26" s="2"/>
      <c r="G26" s="2"/>
      <c r="H26" s="2"/>
      <c r="I26" s="2"/>
      <c r="J26" s="2"/>
      <c r="K26" s="2"/>
      <c r="L26" s="2"/>
      <c r="M26" s="2"/>
      <c r="N26" s="2"/>
      <c r="O26" s="2"/>
      <c r="P26" s="2"/>
      <c r="Q26" s="2"/>
      <c r="R26" s="2"/>
      <c r="S26" s="2"/>
      <c r="T26" s="2"/>
      <c r="U26" s="2"/>
      <c r="V26" s="2"/>
    </row>
    <row r="27" spans="1:22" x14ac:dyDescent="0.2">
      <c r="A27" s="2"/>
      <c r="B27" s="2"/>
      <c r="C27" s="2"/>
      <c r="D27" s="2"/>
      <c r="E27" s="2"/>
      <c r="F27" s="2"/>
      <c r="G27" s="2"/>
      <c r="H27" s="2"/>
      <c r="I27" s="2"/>
      <c r="J27" s="2"/>
      <c r="K27" s="2"/>
      <c r="L27" s="2"/>
      <c r="M27" s="2"/>
      <c r="N27" s="2"/>
      <c r="O27" s="2"/>
      <c r="P27" s="2"/>
      <c r="Q27" s="2"/>
      <c r="R27" s="2"/>
      <c r="S27" s="2"/>
      <c r="T27" s="2"/>
      <c r="U27" s="2"/>
      <c r="V27" s="2"/>
    </row>
    <row r="28" spans="1:22" x14ac:dyDescent="0.2">
      <c r="A28" s="2"/>
      <c r="B28" s="2"/>
      <c r="C28" s="2"/>
      <c r="D28" s="2"/>
      <c r="E28" s="2"/>
      <c r="F28" s="2"/>
      <c r="G28" s="2"/>
      <c r="H28" s="2"/>
      <c r="I28" s="2"/>
      <c r="J28" s="2"/>
      <c r="K28" s="2"/>
      <c r="L28" s="2"/>
      <c r="M28" s="2"/>
      <c r="N28" s="2"/>
      <c r="O28" s="2"/>
      <c r="P28" s="2"/>
      <c r="Q28" s="2"/>
      <c r="R28" s="2"/>
      <c r="S28" s="2"/>
      <c r="T28" s="2"/>
      <c r="U28" s="2"/>
      <c r="V28" s="2"/>
    </row>
  </sheetData>
  <pageMargins left="0.7" right="0.7" top="0.75" bottom="0.75" header="0.3" footer="0.3"/>
  <pageSetup paperSize="9" scale="8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8"/>
  <sheetViews>
    <sheetView showGridLines="0" zoomScaleNormal="100" zoomScaleSheetLayoutView="100" workbookViewId="0">
      <selection activeCell="S1" sqref="S1"/>
    </sheetView>
  </sheetViews>
  <sheetFormatPr defaultRowHeight="12.75" x14ac:dyDescent="0.2"/>
  <cols>
    <col min="1" max="1" width="7.7109375" customWidth="1"/>
    <col min="2" max="2" width="2.42578125" customWidth="1"/>
    <col min="3" max="3" width="6.28515625" customWidth="1"/>
    <col min="4" max="4" width="8.28515625" customWidth="1"/>
    <col min="5" max="5" width="5" customWidth="1"/>
    <col min="6" max="6" width="6.5703125" customWidth="1"/>
    <col min="7" max="7" width="1.7109375" customWidth="1"/>
    <col min="8" max="8" width="5.7109375" customWidth="1"/>
    <col min="9" max="9" width="1.42578125" customWidth="1"/>
    <col min="10" max="10" width="6.7109375" customWidth="1"/>
    <col min="11" max="11" width="1.7109375" customWidth="1"/>
    <col min="12" max="12" width="6.140625" customWidth="1"/>
    <col min="13" max="13" width="1.7109375" customWidth="1"/>
    <col min="14" max="14" width="6.5703125" customWidth="1"/>
    <col min="15" max="15" width="1.42578125" customWidth="1"/>
    <col min="16" max="16" width="7.42578125" customWidth="1"/>
    <col min="17" max="17" width="1.42578125" customWidth="1"/>
    <col min="18" max="18" width="7.28515625" customWidth="1"/>
    <col min="19" max="19" width="1.28515625" customWidth="1"/>
    <col min="20" max="20" width="7" customWidth="1"/>
  </cols>
  <sheetData>
    <row r="1" spans="1:20" x14ac:dyDescent="0.2">
      <c r="A1" s="1" t="s">
        <v>283</v>
      </c>
      <c r="B1" s="3"/>
      <c r="C1" s="1" t="s">
        <v>663</v>
      </c>
      <c r="D1" s="1"/>
      <c r="E1" s="1"/>
      <c r="F1" s="1"/>
      <c r="G1" s="1"/>
      <c r="H1" s="1"/>
      <c r="I1" s="1"/>
      <c r="J1" s="118"/>
      <c r="K1" s="83"/>
      <c r="L1" s="118"/>
      <c r="M1" s="118"/>
      <c r="N1" s="83"/>
      <c r="O1" s="83"/>
      <c r="P1" s="83"/>
      <c r="Q1" s="83"/>
      <c r="R1" s="83"/>
      <c r="S1" s="83"/>
      <c r="T1" s="83"/>
    </row>
    <row r="2" spans="1:20" x14ac:dyDescent="0.2">
      <c r="A2" s="1"/>
      <c r="B2" s="3"/>
      <c r="C2" s="3" t="s">
        <v>664</v>
      </c>
      <c r="D2" s="1"/>
      <c r="E2" s="1"/>
      <c r="F2" s="1"/>
      <c r="G2" s="1"/>
      <c r="H2" s="1"/>
      <c r="I2" s="1"/>
      <c r="J2" s="118"/>
      <c r="K2" s="83"/>
      <c r="L2" s="118"/>
      <c r="M2" s="118"/>
      <c r="N2" s="83"/>
      <c r="O2" s="83"/>
      <c r="P2" s="83"/>
      <c r="Q2" s="83"/>
      <c r="R2" s="83"/>
      <c r="S2" s="83"/>
      <c r="T2" s="83"/>
    </row>
    <row r="3" spans="1:20" x14ac:dyDescent="0.2">
      <c r="A3" s="34"/>
      <c r="B3" s="120"/>
      <c r="C3" s="120"/>
      <c r="D3" s="121"/>
      <c r="E3" s="120"/>
      <c r="F3" s="120"/>
      <c r="G3" s="120"/>
      <c r="H3" s="121"/>
      <c r="I3" s="120"/>
      <c r="J3" s="83"/>
      <c r="K3" s="122"/>
      <c r="L3" s="83"/>
      <c r="M3" s="120"/>
      <c r="N3" s="120"/>
      <c r="O3" s="122"/>
      <c r="P3" s="83"/>
      <c r="Q3" s="83"/>
      <c r="R3" s="83"/>
      <c r="S3" s="120"/>
      <c r="T3" s="120"/>
    </row>
    <row r="4" spans="1:20" x14ac:dyDescent="0.2">
      <c r="A4" s="14"/>
      <c r="B4" s="2"/>
      <c r="C4" s="2"/>
      <c r="D4" s="14"/>
      <c r="E4" s="2"/>
      <c r="F4" s="2"/>
      <c r="G4" s="2"/>
      <c r="H4" s="44"/>
      <c r="I4" s="13"/>
      <c r="J4" s="20">
        <v>2011</v>
      </c>
      <c r="K4" s="20"/>
      <c r="L4" s="20">
        <v>2012</v>
      </c>
      <c r="M4" s="20"/>
      <c r="N4" s="20">
        <v>2013</v>
      </c>
      <c r="O4" s="20"/>
      <c r="P4" s="20">
        <v>2014</v>
      </c>
      <c r="Q4" s="20"/>
      <c r="R4" s="20">
        <v>2015</v>
      </c>
      <c r="S4" s="20"/>
      <c r="T4" s="20">
        <v>2016</v>
      </c>
    </row>
    <row r="5" spans="1:20" x14ac:dyDescent="0.2">
      <c r="A5" s="14" t="s">
        <v>284</v>
      </c>
      <c r="B5" s="14"/>
      <c r="C5" s="2"/>
      <c r="D5" s="14"/>
      <c r="E5" s="2"/>
      <c r="F5" s="2"/>
      <c r="G5" s="2"/>
      <c r="H5" s="14"/>
      <c r="I5" s="2"/>
      <c r="J5" s="2"/>
      <c r="K5" s="2"/>
      <c r="L5" s="2"/>
      <c r="M5" s="2"/>
      <c r="N5" s="2"/>
      <c r="O5" s="2"/>
      <c r="P5" s="2"/>
      <c r="Q5" s="2"/>
      <c r="R5" s="2"/>
      <c r="S5" s="2"/>
      <c r="T5" s="2"/>
    </row>
    <row r="6" spans="1:20" x14ac:dyDescent="0.2">
      <c r="A6" s="14" t="s">
        <v>285</v>
      </c>
      <c r="B6" s="14"/>
      <c r="C6" s="2"/>
      <c r="D6" s="14"/>
      <c r="E6" s="2"/>
      <c r="F6" s="2"/>
      <c r="G6" s="2"/>
      <c r="H6" s="14"/>
      <c r="I6" s="2"/>
      <c r="J6" s="2"/>
      <c r="K6" s="2"/>
      <c r="L6" s="2"/>
      <c r="M6" s="2"/>
      <c r="N6" s="2"/>
      <c r="O6" s="2"/>
      <c r="P6" s="2"/>
      <c r="Q6" s="2"/>
      <c r="R6" s="2"/>
      <c r="S6" s="2"/>
      <c r="T6" s="2"/>
    </row>
    <row r="7" spans="1:20" x14ac:dyDescent="0.2">
      <c r="A7" s="14" t="s">
        <v>753</v>
      </c>
      <c r="B7" s="2"/>
      <c r="C7" s="2"/>
      <c r="D7" s="14"/>
      <c r="E7" s="2"/>
      <c r="F7" s="14"/>
      <c r="G7" s="2"/>
      <c r="H7" s="14"/>
      <c r="I7" s="2"/>
      <c r="J7" s="14">
        <v>1556</v>
      </c>
      <c r="K7" s="2"/>
      <c r="L7" s="14">
        <v>1495</v>
      </c>
      <c r="M7" s="14"/>
      <c r="N7" s="14">
        <v>1439</v>
      </c>
      <c r="O7" s="14"/>
      <c r="P7" s="14">
        <v>1462</v>
      </c>
      <c r="Q7" s="14"/>
      <c r="R7" s="14">
        <v>1423</v>
      </c>
      <c r="S7" s="2"/>
      <c r="T7" s="14">
        <v>1412</v>
      </c>
    </row>
    <row r="8" spans="1:20" x14ac:dyDescent="0.2">
      <c r="A8" s="2" t="s">
        <v>282</v>
      </c>
      <c r="B8" s="14"/>
      <c r="C8" s="2"/>
      <c r="D8" s="2"/>
      <c r="E8" s="2"/>
      <c r="F8" s="2"/>
      <c r="G8" s="2"/>
      <c r="H8" s="2"/>
      <c r="I8" s="2"/>
      <c r="J8" s="14"/>
      <c r="K8" s="2"/>
      <c r="L8" s="14"/>
      <c r="M8" s="14"/>
      <c r="N8" s="14"/>
      <c r="O8" s="14"/>
      <c r="P8" s="14"/>
      <c r="Q8" s="14"/>
      <c r="R8" s="14"/>
      <c r="S8" s="2"/>
      <c r="T8" s="2"/>
    </row>
    <row r="9" spans="1:20" x14ac:dyDescent="0.2">
      <c r="A9" s="12" t="s">
        <v>537</v>
      </c>
      <c r="B9" s="12"/>
      <c r="C9" s="12"/>
      <c r="D9" s="12"/>
      <c r="E9" s="12"/>
      <c r="F9" s="12"/>
      <c r="G9" s="12"/>
      <c r="H9" s="12"/>
      <c r="I9" s="12"/>
      <c r="J9" s="18">
        <v>255</v>
      </c>
      <c r="K9" s="12"/>
      <c r="L9" s="18">
        <v>263</v>
      </c>
      <c r="M9" s="18"/>
      <c r="N9" s="18">
        <v>321</v>
      </c>
      <c r="O9" s="18"/>
      <c r="P9" s="18">
        <v>340</v>
      </c>
      <c r="Q9" s="18"/>
      <c r="R9" s="18">
        <v>302</v>
      </c>
      <c r="S9" s="12"/>
      <c r="T9" s="12">
        <v>270</v>
      </c>
    </row>
    <row r="10" spans="1:20" x14ac:dyDescent="0.2">
      <c r="A10" s="2" t="s">
        <v>528</v>
      </c>
      <c r="B10" s="2"/>
      <c r="C10" s="2"/>
      <c r="D10" s="2"/>
      <c r="E10" s="2"/>
      <c r="F10" s="2"/>
      <c r="G10" s="2"/>
      <c r="H10" s="2"/>
      <c r="I10" s="2"/>
      <c r="J10" s="14">
        <f>J7+J9</f>
        <v>1811</v>
      </c>
      <c r="K10" s="14"/>
      <c r="L10" s="14">
        <f t="shared" ref="L10:T10" si="0">L7+L9</f>
        <v>1758</v>
      </c>
      <c r="M10" s="14"/>
      <c r="N10" s="14">
        <f t="shared" si="0"/>
        <v>1760</v>
      </c>
      <c r="O10" s="14"/>
      <c r="P10" s="14">
        <f t="shared" si="0"/>
        <v>1802</v>
      </c>
      <c r="Q10" s="14"/>
      <c r="R10" s="14">
        <f t="shared" si="0"/>
        <v>1725</v>
      </c>
      <c r="S10" s="14"/>
      <c r="T10" s="14">
        <f t="shared" si="0"/>
        <v>1682</v>
      </c>
    </row>
    <row r="11" spans="1:20" x14ac:dyDescent="0.2">
      <c r="A11" s="2"/>
      <c r="B11" s="2"/>
      <c r="C11" s="2"/>
      <c r="D11" s="2"/>
      <c r="E11" s="2"/>
      <c r="F11" s="2"/>
      <c r="G11" s="2"/>
      <c r="H11" s="2"/>
      <c r="I11" s="2"/>
      <c r="J11" s="2"/>
      <c r="K11" s="2"/>
      <c r="L11" s="14"/>
      <c r="M11" s="14"/>
      <c r="N11" s="14"/>
      <c r="O11" s="14"/>
      <c r="P11" s="2"/>
      <c r="Q11" s="2"/>
      <c r="R11" s="2"/>
      <c r="S11" s="2"/>
      <c r="T11" s="2"/>
    </row>
    <row r="12" spans="1:20" x14ac:dyDescent="0.2">
      <c r="A12" s="14" t="s">
        <v>286</v>
      </c>
      <c r="B12" s="2"/>
      <c r="C12" s="2"/>
      <c r="D12" s="2"/>
      <c r="E12" s="2"/>
      <c r="F12" s="2"/>
      <c r="G12" s="2"/>
      <c r="H12" s="2"/>
      <c r="I12" s="2"/>
      <c r="J12" s="2"/>
      <c r="K12" s="2"/>
      <c r="L12" s="14"/>
      <c r="M12" s="14"/>
      <c r="N12" s="14"/>
      <c r="O12" s="14"/>
      <c r="P12" s="2"/>
      <c r="Q12" s="2"/>
      <c r="R12" s="2"/>
      <c r="S12" s="2"/>
      <c r="T12" s="2"/>
    </row>
    <row r="13" spans="1:20" x14ac:dyDescent="0.2">
      <c r="A13" s="14" t="s">
        <v>287</v>
      </c>
      <c r="B13" s="2"/>
      <c r="C13" s="2"/>
      <c r="D13" s="2"/>
      <c r="E13" s="2"/>
      <c r="F13" s="2"/>
      <c r="G13" s="2"/>
      <c r="H13" s="2"/>
      <c r="I13" s="2"/>
      <c r="J13" s="2"/>
      <c r="K13" s="2"/>
      <c r="L13" s="14"/>
      <c r="M13" s="14"/>
      <c r="N13" s="14"/>
      <c r="O13" s="14"/>
      <c r="P13" s="2"/>
      <c r="Q13" s="2"/>
      <c r="R13" s="2"/>
      <c r="S13" s="2"/>
      <c r="T13" s="2"/>
    </row>
    <row r="14" spans="1:20" x14ac:dyDescent="0.2">
      <c r="A14" s="14" t="s">
        <v>753</v>
      </c>
      <c r="B14" s="2"/>
      <c r="C14" s="2"/>
      <c r="D14" s="2"/>
      <c r="E14" s="2"/>
      <c r="F14" s="2"/>
      <c r="G14" s="2"/>
      <c r="H14" s="2"/>
      <c r="I14" s="2"/>
      <c r="J14" s="2">
        <v>83</v>
      </c>
      <c r="K14" s="2"/>
      <c r="L14" s="2">
        <v>113</v>
      </c>
      <c r="M14" s="2"/>
      <c r="N14" s="2">
        <v>71</v>
      </c>
      <c r="O14" s="2"/>
      <c r="P14" s="2">
        <v>51</v>
      </c>
      <c r="Q14" s="2"/>
      <c r="R14" s="2">
        <v>64</v>
      </c>
      <c r="S14" s="2"/>
      <c r="T14" s="2">
        <v>59</v>
      </c>
    </row>
    <row r="15" spans="1:20" x14ac:dyDescent="0.2">
      <c r="A15" s="2" t="s">
        <v>282</v>
      </c>
      <c r="B15" s="2"/>
      <c r="C15" s="2"/>
      <c r="D15" s="2"/>
      <c r="E15" s="2"/>
      <c r="F15" s="2"/>
      <c r="G15" s="2"/>
      <c r="H15" s="2"/>
      <c r="I15" s="2"/>
      <c r="J15" s="2"/>
      <c r="K15" s="2"/>
      <c r="L15" s="2"/>
      <c r="M15" s="2"/>
      <c r="N15" s="2"/>
      <c r="O15" s="2"/>
      <c r="P15" s="2"/>
      <c r="Q15" s="2"/>
      <c r="R15" s="2"/>
      <c r="S15" s="2"/>
      <c r="T15" s="2"/>
    </row>
    <row r="16" spans="1:20" x14ac:dyDescent="0.2">
      <c r="A16" s="12" t="s">
        <v>537</v>
      </c>
      <c r="B16" s="12"/>
      <c r="C16" s="12"/>
      <c r="D16" s="12"/>
      <c r="E16" s="12"/>
      <c r="F16" s="12"/>
      <c r="G16" s="12"/>
      <c r="H16" s="12"/>
      <c r="I16" s="12"/>
      <c r="J16" s="12">
        <v>15</v>
      </c>
      <c r="K16" s="12"/>
      <c r="L16" s="12">
        <v>21</v>
      </c>
      <c r="M16" s="12"/>
      <c r="N16" s="12">
        <v>12</v>
      </c>
      <c r="O16" s="2"/>
      <c r="P16" s="2">
        <v>15</v>
      </c>
      <c r="Q16" s="2"/>
      <c r="R16" s="2">
        <v>12</v>
      </c>
      <c r="S16" s="2"/>
      <c r="T16" s="2">
        <v>12</v>
      </c>
    </row>
    <row r="17" spans="1:20" x14ac:dyDescent="0.2">
      <c r="A17" s="12" t="s">
        <v>528</v>
      </c>
      <c r="B17" s="12"/>
      <c r="C17" s="12"/>
      <c r="D17" s="12"/>
      <c r="E17" s="12"/>
      <c r="F17" s="12"/>
      <c r="G17" s="12"/>
      <c r="H17" s="12"/>
      <c r="I17" s="12"/>
      <c r="J17" s="31">
        <f>J14+J16</f>
        <v>98</v>
      </c>
      <c r="K17" s="31"/>
      <c r="L17" s="31">
        <f t="shared" ref="L17:T17" si="1">L14+L16</f>
        <v>134</v>
      </c>
      <c r="M17" s="31"/>
      <c r="N17" s="31">
        <f t="shared" si="1"/>
        <v>83</v>
      </c>
      <c r="O17" s="31"/>
      <c r="P17" s="31">
        <f t="shared" si="1"/>
        <v>66</v>
      </c>
      <c r="Q17" s="31"/>
      <c r="R17" s="31">
        <f t="shared" si="1"/>
        <v>76</v>
      </c>
      <c r="S17" s="31"/>
      <c r="T17" s="31">
        <f t="shared" si="1"/>
        <v>71</v>
      </c>
    </row>
    <row r="18" spans="1:20" x14ac:dyDescent="0.2">
      <c r="A18" s="13"/>
      <c r="B18" s="13"/>
      <c r="C18" s="13"/>
      <c r="D18" s="13"/>
      <c r="E18" s="13"/>
      <c r="F18" s="13"/>
      <c r="G18" s="13"/>
      <c r="H18" s="13"/>
      <c r="I18" s="13"/>
      <c r="J18" s="15"/>
      <c r="K18" s="15"/>
      <c r="L18" s="15"/>
      <c r="M18" s="15"/>
      <c r="N18" s="15"/>
      <c r="O18" s="15"/>
      <c r="P18" s="15"/>
      <c r="Q18" s="15"/>
      <c r="R18" s="15"/>
      <c r="S18" s="15"/>
      <c r="T18" s="15"/>
    </row>
    <row r="19" spans="1:20" x14ac:dyDescent="0.2">
      <c r="A19" s="2" t="s">
        <v>732</v>
      </c>
      <c r="B19" s="2"/>
      <c r="C19" s="2"/>
      <c r="D19" s="2"/>
      <c r="E19" s="2"/>
      <c r="F19" s="2"/>
      <c r="G19" s="2"/>
      <c r="H19" s="2"/>
      <c r="I19" s="2"/>
      <c r="J19" s="2"/>
      <c r="K19" s="2"/>
      <c r="L19" s="2"/>
      <c r="M19" s="2"/>
      <c r="N19" s="2"/>
      <c r="O19" s="80"/>
      <c r="P19" s="80"/>
      <c r="Q19" s="80"/>
      <c r="R19" s="80"/>
      <c r="S19" s="80"/>
      <c r="T19" s="80"/>
    </row>
    <row r="20" spans="1:20" x14ac:dyDescent="0.2">
      <c r="A20" s="2" t="s">
        <v>665</v>
      </c>
      <c r="B20" s="2"/>
      <c r="C20" s="2"/>
      <c r="D20" s="2"/>
      <c r="E20" s="2"/>
      <c r="F20" s="2"/>
      <c r="G20" s="2"/>
      <c r="H20" s="2"/>
      <c r="I20" s="2"/>
      <c r="J20" s="2"/>
      <c r="K20" s="2"/>
      <c r="L20" s="2"/>
      <c r="M20" s="2"/>
      <c r="N20" s="2"/>
      <c r="O20" s="80"/>
      <c r="P20" s="80"/>
      <c r="Q20" s="80"/>
      <c r="R20" s="80"/>
      <c r="S20" s="80"/>
      <c r="T20" s="80"/>
    </row>
    <row r="21" spans="1:20" x14ac:dyDescent="0.2">
      <c r="A21" s="79" t="s">
        <v>666</v>
      </c>
      <c r="B21" s="2"/>
      <c r="C21" s="2"/>
      <c r="D21" s="2"/>
      <c r="E21" s="2"/>
      <c r="F21" s="2"/>
      <c r="G21" s="2"/>
      <c r="H21" s="2"/>
      <c r="I21" s="2"/>
      <c r="J21" s="2"/>
      <c r="K21" s="2"/>
      <c r="L21" s="2"/>
      <c r="M21" s="2"/>
      <c r="N21" s="2"/>
      <c r="O21" s="80"/>
      <c r="P21" s="80"/>
      <c r="Q21" s="80"/>
      <c r="R21" s="80"/>
      <c r="S21" s="80"/>
      <c r="T21" s="80"/>
    </row>
    <row r="22" spans="1:20" x14ac:dyDescent="0.2">
      <c r="A22" s="79" t="s">
        <v>667</v>
      </c>
      <c r="B22" s="2"/>
      <c r="C22" s="2"/>
      <c r="D22" s="2"/>
      <c r="E22" s="2"/>
      <c r="F22" s="2"/>
      <c r="G22" s="2"/>
      <c r="H22" s="2"/>
      <c r="I22" s="2"/>
      <c r="J22" s="2"/>
      <c r="K22" s="2"/>
      <c r="L22" s="2"/>
      <c r="M22" s="2"/>
      <c r="N22" s="2"/>
      <c r="O22" s="80"/>
      <c r="P22" s="80"/>
      <c r="Q22" s="80"/>
      <c r="R22" s="80"/>
      <c r="S22" s="80"/>
      <c r="T22" s="80"/>
    </row>
    <row r="23" spans="1:20" x14ac:dyDescent="0.2">
      <c r="A23" s="79" t="s">
        <v>668</v>
      </c>
      <c r="B23" s="2"/>
      <c r="C23" s="2"/>
      <c r="D23" s="2"/>
      <c r="E23" s="2"/>
      <c r="F23" s="2"/>
      <c r="G23" s="2"/>
      <c r="H23" s="2"/>
      <c r="I23" s="2"/>
      <c r="J23" s="2"/>
      <c r="K23" s="2"/>
      <c r="L23" s="2"/>
      <c r="M23" s="2"/>
      <c r="N23" s="2"/>
      <c r="O23" s="80"/>
      <c r="P23" s="80"/>
      <c r="Q23" s="80"/>
      <c r="R23" s="80"/>
      <c r="S23" s="80"/>
      <c r="T23" s="80"/>
    </row>
    <row r="24" spans="1:20" x14ac:dyDescent="0.2">
      <c r="A24" s="2"/>
      <c r="B24" s="2"/>
      <c r="C24" s="2"/>
      <c r="D24" s="2"/>
      <c r="E24" s="2"/>
      <c r="F24" s="2"/>
      <c r="G24" s="2"/>
      <c r="H24" s="2"/>
      <c r="I24" s="2"/>
      <c r="J24" s="2"/>
      <c r="K24" s="2"/>
      <c r="L24" s="2"/>
      <c r="M24" s="2"/>
      <c r="N24" s="2"/>
      <c r="O24" s="2"/>
      <c r="P24" s="2"/>
      <c r="Q24" s="2"/>
      <c r="R24" s="2"/>
      <c r="S24" s="2"/>
      <c r="T24" s="2"/>
    </row>
    <row r="25" spans="1:20" x14ac:dyDescent="0.2">
      <c r="A25" s="2"/>
      <c r="B25" s="2"/>
      <c r="C25" s="2"/>
      <c r="D25" s="2"/>
      <c r="E25" s="2"/>
      <c r="F25" s="2"/>
      <c r="G25" s="2"/>
      <c r="H25" s="2"/>
      <c r="I25" s="2"/>
      <c r="J25" s="2"/>
      <c r="K25" s="2"/>
      <c r="L25" s="2"/>
      <c r="M25" s="2"/>
      <c r="N25" s="2"/>
      <c r="O25" s="2"/>
      <c r="P25" s="2"/>
      <c r="Q25" s="2"/>
      <c r="R25" s="2"/>
      <c r="S25" s="2"/>
      <c r="T25" s="2"/>
    </row>
    <row r="26" spans="1:20" x14ac:dyDescent="0.2">
      <c r="A26" s="2"/>
      <c r="B26" s="2"/>
      <c r="C26" s="2"/>
      <c r="D26" s="2"/>
      <c r="E26" s="2"/>
      <c r="F26" s="2"/>
      <c r="G26" s="2"/>
      <c r="H26" s="2"/>
      <c r="I26" s="2"/>
      <c r="J26" s="2"/>
      <c r="K26" s="2"/>
      <c r="L26" s="2"/>
      <c r="M26" s="2"/>
      <c r="N26" s="2"/>
      <c r="O26" s="2"/>
      <c r="P26" s="2"/>
      <c r="Q26" s="2"/>
      <c r="R26" s="2"/>
      <c r="S26" s="2"/>
      <c r="T26" s="2"/>
    </row>
    <row r="27" spans="1:20" x14ac:dyDescent="0.2">
      <c r="A27" s="2"/>
      <c r="B27" s="2"/>
      <c r="C27" s="2"/>
      <c r="D27" s="2"/>
      <c r="E27" s="2"/>
      <c r="F27" s="2"/>
      <c r="G27" s="2"/>
      <c r="H27" s="2"/>
      <c r="I27" s="2"/>
      <c r="J27" s="2"/>
      <c r="K27" s="2"/>
      <c r="L27" s="2"/>
      <c r="M27" s="2"/>
      <c r="N27" s="2"/>
      <c r="O27" s="2"/>
      <c r="P27" s="2"/>
      <c r="Q27" s="2"/>
      <c r="R27" s="2"/>
      <c r="S27" s="2"/>
      <c r="T27" s="2"/>
    </row>
    <row r="28" spans="1:20" x14ac:dyDescent="0.2">
      <c r="A28" s="2"/>
      <c r="B28" s="2"/>
      <c r="C28" s="2"/>
      <c r="D28" s="2"/>
      <c r="E28" s="2"/>
      <c r="F28" s="2"/>
      <c r="G28" s="2"/>
      <c r="H28" s="2"/>
      <c r="I28" s="2"/>
      <c r="J28" s="2"/>
      <c r="K28" s="2"/>
      <c r="L28" s="2"/>
      <c r="M28" s="2"/>
      <c r="N28" s="2"/>
      <c r="O28" s="2"/>
      <c r="P28" s="2"/>
      <c r="Q28" s="2"/>
      <c r="R28" s="2"/>
      <c r="S28" s="2"/>
      <c r="T28" s="2"/>
    </row>
  </sheetData>
  <pageMargins left="0.7" right="0.7" top="0.75" bottom="0.75" header="0.3" footer="0.3"/>
  <pageSetup paperSize="9" scale="9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30</vt:i4>
      </vt:variant>
      <vt:variant>
        <vt:lpstr>Namngivna områden</vt:lpstr>
      </vt:variant>
      <vt:variant>
        <vt:i4>4</vt:i4>
      </vt:variant>
    </vt:vector>
  </HeadingPairs>
  <TitlesOfParts>
    <vt:vector size="34" baseType="lpstr">
      <vt:lpstr>Luftfart 2016</vt:lpstr>
      <vt:lpstr>Innehåll_Content</vt:lpstr>
      <vt:lpstr>Flygplatskarta</vt:lpstr>
      <vt:lpstr>1.1</vt:lpstr>
      <vt:lpstr>1.2</vt:lpstr>
      <vt:lpstr>1.3</vt:lpstr>
      <vt:lpstr>2.1</vt:lpstr>
      <vt:lpstr>2.2</vt:lpstr>
      <vt:lpstr>2.3</vt:lpstr>
      <vt:lpstr>2.4</vt:lpstr>
      <vt:lpstr>3.1</vt:lpstr>
      <vt:lpstr>4.1</vt:lpstr>
      <vt:lpstr>4.2</vt:lpstr>
      <vt:lpstr>4.3</vt:lpstr>
      <vt:lpstr>4.4</vt:lpstr>
      <vt:lpstr>4.5</vt:lpstr>
      <vt:lpstr>4.6</vt:lpstr>
      <vt:lpstr>4.7</vt:lpstr>
      <vt:lpstr>4.8</vt:lpstr>
      <vt:lpstr>4.9</vt:lpstr>
      <vt:lpstr>4.10</vt:lpstr>
      <vt:lpstr>4.11</vt:lpstr>
      <vt:lpstr>5.1</vt:lpstr>
      <vt:lpstr>5.2</vt:lpstr>
      <vt:lpstr>5.3</vt:lpstr>
      <vt:lpstr>5.4</vt:lpstr>
      <vt:lpstr>6</vt:lpstr>
      <vt:lpstr>7</vt:lpstr>
      <vt:lpstr>Definitioner</vt:lpstr>
      <vt:lpstr>Teckenförklaringar</vt:lpstr>
      <vt:lpstr>'1.3'!Utskriftsområde</vt:lpstr>
      <vt:lpstr>'4.7'!Utskriftsområde</vt:lpstr>
      <vt:lpstr>'6'!Utskriftsområde</vt:lpstr>
      <vt:lpstr>'7'!Utskriftsområde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Anette Myhr</dc:creator>
  <cp:lastModifiedBy>Jan Östlund</cp:lastModifiedBy>
  <cp:lastPrinted>2017-03-20T11:53:43Z</cp:lastPrinted>
  <dcterms:created xsi:type="dcterms:W3CDTF">2000-12-04T14:53:31Z</dcterms:created>
  <dcterms:modified xsi:type="dcterms:W3CDTF">2017-03-21T13:42:23Z</dcterms:modified>
</cp:coreProperties>
</file>